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9660" windowHeight="5490" activeTab="9"/>
  </bookViews>
  <sheets>
    <sheet name="INSTRUCTIONS" sheetId="1" r:id="rId1"/>
    <sheet name="Cover Page" sheetId="2" r:id="rId2"/>
    <sheet name="D1" sheetId="3" r:id="rId3"/>
    <sheet name="E" sheetId="4" r:id="rId4"/>
    <sheet name="F" sheetId="5" r:id="rId5"/>
    <sheet name="G" sheetId="6" r:id="rId6"/>
    <sheet name="H" sheetId="7" r:id="rId7"/>
    <sheet name="I" sheetId="8" r:id="rId8"/>
    <sheet name="Submission Checklist" sheetId="9" r:id="rId9"/>
    <sheet name="Sheet1" sheetId="10" r:id="rId10"/>
  </sheets>
  <definedNames>
    <definedName name="_xlnm.Print_Area" localSheetId="1">'Cover Page'!$A$1:$I$67</definedName>
    <definedName name="_xlnm.Print_Area" localSheetId="2">'D1'!$A$1:$J$61</definedName>
    <definedName name="_xlnm.Print_Area" localSheetId="3">'E'!$A$1:$L$328</definedName>
    <definedName name="_xlnm.Print_Area" localSheetId="4">'F'!$A$1:$L$328</definedName>
    <definedName name="_xlnm.Print_Area" localSheetId="5">'G'!$A$1:$P$330</definedName>
    <definedName name="_xlnm.Print_Area" localSheetId="6">'H'!$A$1:$M$236</definedName>
    <definedName name="_xlnm.Print_Area" localSheetId="7">'I'!$A$1:$L$330</definedName>
    <definedName name="_xlnm.Print_Area" localSheetId="0">'INSTRUCTIONS'!$A$1:$J$72</definedName>
    <definedName name="_xlnm.Print_Area" localSheetId="8">'Submission Checklist'!$A$1:$E$41</definedName>
  </definedNames>
  <calcPr fullCalcOnLoad="1"/>
</workbook>
</file>

<file path=xl/comments4.xml><?xml version="1.0" encoding="utf-8"?>
<comments xmlns="http://schemas.openxmlformats.org/spreadsheetml/2006/main">
  <authors>
    <author/>
  </authors>
  <commentList>
    <comment ref="B15" authorId="0">
      <text>
        <r>
          <rPr>
            <sz val="10"/>
            <rFont val="Tahoma"/>
            <family val="2"/>
          </rPr>
          <t xml:space="preserve">Indicate the name of the employee.
</t>
        </r>
      </text>
    </comment>
    <comment ref="C15" authorId="0">
      <text>
        <r>
          <rPr>
            <sz val="10"/>
            <rFont val="Tahoma"/>
            <family val="2"/>
          </rPr>
          <t>Indicate the role in the project (e.g. project coordinator, financial manager, project manager, communication manager, researcher etc.)</t>
        </r>
        <r>
          <rPr>
            <sz val="8"/>
            <rFont val="Tahoma"/>
            <family val="2"/>
          </rPr>
          <t xml:space="preserve">
</t>
        </r>
      </text>
    </comment>
    <comment ref="D15" authorId="0">
      <text>
        <r>
          <rPr>
            <sz val="10"/>
            <rFont val="Tahoma"/>
            <family val="2"/>
          </rPr>
          <t>Please indicate the month of reference of the worked hours for the employee.</t>
        </r>
      </text>
    </comment>
    <comment ref="E15" authorId="0">
      <text>
        <r>
          <rPr>
            <sz val="10"/>
            <rFont val="Tahoma"/>
            <family val="2"/>
          </rPr>
          <t>Please include the number of hours worked on WP co-ordination, as indicated in the time sheet of the employee.</t>
        </r>
        <r>
          <rPr>
            <sz val="8"/>
            <rFont val="Tahoma"/>
            <family val="2"/>
          </rPr>
          <t xml:space="preserve">
</t>
        </r>
      </text>
    </comment>
    <comment ref="F15" authorId="0">
      <text>
        <r>
          <rPr>
            <sz val="10"/>
            <rFont val="Tahoma"/>
            <family val="2"/>
          </rPr>
          <t>Refer to Chapter 8.4.2, page 11 and 12 of Programme Manual for this calculation method.</t>
        </r>
      </text>
    </comment>
    <comment ref="G15" authorId="0">
      <text>
        <r>
          <rPr>
            <sz val="10"/>
            <rFont val="Tahoma"/>
            <family val="2"/>
          </rPr>
          <t>Please indicate the ISO code of the currency in which the expenditure was incurred (EUR, GBP etc)</t>
        </r>
        <r>
          <rPr>
            <sz val="8"/>
            <rFont val="Tahoma"/>
            <family val="2"/>
          </rPr>
          <t xml:space="preserve">
</t>
        </r>
      </text>
    </comment>
    <comment ref="H15"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136" authorId="0">
      <text>
        <r>
          <rPr>
            <sz val="10"/>
            <rFont val="Tahoma"/>
            <family val="2"/>
          </rPr>
          <t xml:space="preserve">Indicate the name of the employee.
</t>
        </r>
      </text>
    </comment>
    <comment ref="C136" authorId="0">
      <text>
        <r>
          <rPr>
            <sz val="10"/>
            <rFont val="Tahoma"/>
            <family val="2"/>
          </rPr>
          <t>Indicate the role in the project (e.g. project coordinator, financial manager, project manager, communication manager, researcher etc.)</t>
        </r>
        <r>
          <rPr>
            <sz val="8"/>
            <rFont val="Tahoma"/>
            <family val="2"/>
          </rPr>
          <t xml:space="preserve">
</t>
        </r>
      </text>
    </comment>
    <comment ref="D136" authorId="0">
      <text>
        <r>
          <rPr>
            <sz val="10"/>
            <rFont val="Tahoma"/>
            <family val="2"/>
          </rPr>
          <t>Please indicate the month of reference of the worked hours for the employee.</t>
        </r>
      </text>
    </comment>
    <comment ref="E136" authorId="0">
      <text>
        <r>
          <rPr>
            <sz val="10"/>
            <rFont val="Tahoma"/>
            <family val="2"/>
          </rPr>
          <t>Please include the number of hours worked on WP co-ordination, as indicated in the time sheet of the employee.</t>
        </r>
        <r>
          <rPr>
            <sz val="8"/>
            <rFont val="Tahoma"/>
            <family val="2"/>
          </rPr>
          <t xml:space="preserve">
</t>
        </r>
      </text>
    </comment>
    <comment ref="F136" authorId="0">
      <text>
        <r>
          <rPr>
            <sz val="10"/>
            <rFont val="Tahoma"/>
            <family val="2"/>
          </rPr>
          <t>Refer to Chapter 8.4.2, page 11 and 12 of Programme Manual for this calculation method.</t>
        </r>
      </text>
    </comment>
    <comment ref="G136" authorId="0">
      <text>
        <r>
          <rPr>
            <sz val="10"/>
            <rFont val="Tahoma"/>
            <family val="2"/>
          </rPr>
          <t>Please indicate the ISO code of the currency in which the expenditure was incurred (EUR, GBP etc)</t>
        </r>
        <r>
          <rPr>
            <sz val="8"/>
            <rFont val="Tahoma"/>
            <family val="2"/>
          </rPr>
          <t xml:space="preserve">
</t>
        </r>
      </text>
    </comment>
    <comment ref="H136"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257" authorId="0">
      <text>
        <r>
          <rPr>
            <sz val="10"/>
            <rFont val="Tahoma"/>
            <family val="2"/>
          </rPr>
          <t xml:space="preserve">Indicate the name of the employee.
</t>
        </r>
      </text>
    </comment>
    <comment ref="C257" authorId="0">
      <text>
        <r>
          <rPr>
            <sz val="10"/>
            <rFont val="Tahoma"/>
            <family val="2"/>
          </rPr>
          <t>Indicate the role in the project (e.g. project coordinator, financial manager, project manager, communication manager, researcher etc.)</t>
        </r>
        <r>
          <rPr>
            <sz val="8"/>
            <rFont val="Tahoma"/>
            <family val="2"/>
          </rPr>
          <t xml:space="preserve">
</t>
        </r>
      </text>
    </comment>
    <comment ref="D257" authorId="0">
      <text>
        <r>
          <rPr>
            <sz val="10"/>
            <rFont val="Tahoma"/>
            <family val="2"/>
          </rPr>
          <t>Please indicate the month of reference of the worked hours for the employee.</t>
        </r>
      </text>
    </comment>
    <comment ref="E257" authorId="0">
      <text>
        <r>
          <rPr>
            <sz val="10"/>
            <rFont val="Tahoma"/>
            <family val="2"/>
          </rPr>
          <t>Please include the number of hours worked on WP co-ordination, as indicated in the time sheet of the employee.</t>
        </r>
        <r>
          <rPr>
            <sz val="8"/>
            <rFont val="Tahoma"/>
            <family val="2"/>
          </rPr>
          <t xml:space="preserve">
</t>
        </r>
      </text>
    </comment>
    <comment ref="F257" authorId="0">
      <text>
        <r>
          <rPr>
            <sz val="10"/>
            <rFont val="Tahoma"/>
            <family val="2"/>
          </rPr>
          <t>Refer to Chapter 8.4.2, page 11 and 12 of Programme Manual for this calculation method.</t>
        </r>
      </text>
    </comment>
    <comment ref="G257" authorId="0">
      <text>
        <r>
          <rPr>
            <sz val="10"/>
            <rFont val="Tahoma"/>
            <family val="2"/>
          </rPr>
          <t>Please indicate the ISO code of the currency in which the expenditure was incurred (EUR, GBP etc)</t>
        </r>
        <r>
          <rPr>
            <sz val="8"/>
            <rFont val="Tahoma"/>
            <family val="2"/>
          </rPr>
          <t xml:space="preserve">
</t>
        </r>
      </text>
    </comment>
    <comment ref="H257"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List>
</comments>
</file>

<file path=xl/comments5.xml><?xml version="1.0" encoding="utf-8"?>
<comments xmlns="http://schemas.openxmlformats.org/spreadsheetml/2006/main">
  <authors>
    <author/>
  </authors>
  <commentList>
    <comment ref="B14" authorId="0">
      <text>
        <r>
          <rPr>
            <sz val="10"/>
            <rFont val="Tahoma"/>
            <family val="2"/>
          </rPr>
          <t>Please indicate the reference number of the receipt as classified in your account book in order to ease the audit trail</t>
        </r>
      </text>
    </comment>
    <comment ref="C14" authorId="0">
      <text>
        <r>
          <rPr>
            <sz val="10"/>
            <rFont val="Tahoma"/>
            <family val="2"/>
          </rPr>
          <t>Please detail the type of administration cost (direct or indirect) and give some more details about the nature of the cost (e.g.: phone costs, heating… see list on page 12 and 13 of Chapter 8 of Programme Manual).</t>
        </r>
      </text>
    </comment>
    <comment ref="D14" authorId="0">
      <text>
        <r>
          <rPr>
            <sz val="10"/>
            <rFont val="Tahoma"/>
            <family val="2"/>
          </rPr>
          <t>Please indicate the date of the invoice</t>
        </r>
      </text>
    </comment>
    <comment ref="E14" authorId="0">
      <text>
        <r>
          <rPr>
            <sz val="10"/>
            <rFont val="Tahoma"/>
            <family val="2"/>
          </rPr>
          <t>Please insert here the date of payment of the invoice. You can report costs actually incurred and already paid out in the period covered by this report (except preparation cost).</t>
        </r>
      </text>
    </comment>
    <comment ref="F14" authorId="0">
      <text>
        <r>
          <rPr>
            <sz val="10"/>
            <rFont val="Tahoma"/>
            <family val="2"/>
          </rPr>
          <t>Please indicate the eligible costs in your national currency</t>
        </r>
        <r>
          <rPr>
            <sz val="8"/>
            <rFont val="Tahoma"/>
            <family val="2"/>
          </rPr>
          <t xml:space="preserve">
</t>
        </r>
      </text>
    </comment>
    <comment ref="G14"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H14" authorId="0">
      <text>
        <r>
          <rPr>
            <sz val="10"/>
            <rFont val="Tahoma"/>
            <family val="2"/>
          </rPr>
          <t>Please indicate the ISO code of the currency in which the expenditure was incurred (EUR, GBP etc)</t>
        </r>
        <r>
          <rPr>
            <sz val="8"/>
            <rFont val="Tahoma"/>
            <family val="2"/>
          </rPr>
          <t xml:space="preserve">
</t>
        </r>
      </text>
    </comment>
    <comment ref="I14"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135" authorId="0">
      <text>
        <r>
          <rPr>
            <sz val="10"/>
            <rFont val="Tahoma"/>
            <family val="2"/>
          </rPr>
          <t>Please indicate the reference number of the receipt as classified in your account book in order to ease the audit trail</t>
        </r>
      </text>
    </comment>
    <comment ref="C135" authorId="0">
      <text>
        <r>
          <rPr>
            <sz val="10"/>
            <rFont val="Tahoma"/>
            <family val="2"/>
          </rPr>
          <t>Please detail the type of administration cost (direct or indirect) and give some more details about the nature of the cost (e.g.: phone costs, heating… see list on page 12 and 13 of Chapter 8 of Programme Manual).</t>
        </r>
      </text>
    </comment>
    <comment ref="D135" authorId="0">
      <text>
        <r>
          <rPr>
            <sz val="10"/>
            <rFont val="Tahoma"/>
            <family val="2"/>
          </rPr>
          <t>Please indicate the date of the invoice</t>
        </r>
      </text>
    </comment>
    <comment ref="E135" authorId="0">
      <text>
        <r>
          <rPr>
            <sz val="10"/>
            <rFont val="Tahoma"/>
            <family val="2"/>
          </rPr>
          <t>Please insert here the date of payment of the invoice. You can report costs actually incurred and already paid out in the period covered by this report (except preparation cost).</t>
        </r>
      </text>
    </comment>
    <comment ref="F135" authorId="0">
      <text>
        <r>
          <rPr>
            <sz val="10"/>
            <rFont val="Tahoma"/>
            <family val="2"/>
          </rPr>
          <t>Please indicate the eligible costs in your national currency</t>
        </r>
        <r>
          <rPr>
            <sz val="8"/>
            <rFont val="Tahoma"/>
            <family val="2"/>
          </rPr>
          <t xml:space="preserve">
</t>
        </r>
      </text>
    </comment>
    <comment ref="G135"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H135" authorId="0">
      <text>
        <r>
          <rPr>
            <sz val="10"/>
            <rFont val="Tahoma"/>
            <family val="2"/>
          </rPr>
          <t>Please indicate the ISO code of the currency in which the expenditure was incurred (EUR, GBP etc)</t>
        </r>
        <r>
          <rPr>
            <sz val="8"/>
            <rFont val="Tahoma"/>
            <family val="2"/>
          </rPr>
          <t xml:space="preserve">
</t>
        </r>
      </text>
    </comment>
    <comment ref="I135"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256" authorId="0">
      <text>
        <r>
          <rPr>
            <sz val="10"/>
            <rFont val="Tahoma"/>
            <family val="2"/>
          </rPr>
          <t>Please indicate the reference number of the receipt as classified in your account book in order to ease the audit trail</t>
        </r>
      </text>
    </comment>
    <comment ref="C256" authorId="0">
      <text>
        <r>
          <rPr>
            <sz val="10"/>
            <rFont val="Tahoma"/>
            <family val="2"/>
          </rPr>
          <t>Please detail the type of administration cost (direct or indirect) and give some more details about the nature of the cost (e.g.: phone costs, heating… see list on page 12 and 13 of Chapter 8 of Programme Manual).</t>
        </r>
      </text>
    </comment>
    <comment ref="D256" authorId="0">
      <text>
        <r>
          <rPr>
            <sz val="10"/>
            <rFont val="Tahoma"/>
            <family val="2"/>
          </rPr>
          <t>Please indicate the date of the invoice</t>
        </r>
      </text>
    </comment>
    <comment ref="E256" authorId="0">
      <text>
        <r>
          <rPr>
            <sz val="10"/>
            <rFont val="Tahoma"/>
            <family val="2"/>
          </rPr>
          <t>Please insert here the date of payment of the invoice. You can report costs actually incurred and already paid out in the period covered by this report (except preparation cost).</t>
        </r>
      </text>
    </comment>
    <comment ref="F256" authorId="0">
      <text>
        <r>
          <rPr>
            <sz val="10"/>
            <rFont val="Tahoma"/>
            <family val="2"/>
          </rPr>
          <t>Please indicate the eligible costs in your national currency</t>
        </r>
        <r>
          <rPr>
            <sz val="8"/>
            <rFont val="Tahoma"/>
            <family val="2"/>
          </rPr>
          <t xml:space="preserve">
</t>
        </r>
      </text>
    </comment>
    <comment ref="G256"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H256" authorId="0">
      <text>
        <r>
          <rPr>
            <sz val="10"/>
            <rFont val="Tahoma"/>
            <family val="2"/>
          </rPr>
          <t>Please indicate the ISO code of the currency in which the expenditure was incurred (EUR, GBP etc)</t>
        </r>
        <r>
          <rPr>
            <sz val="8"/>
            <rFont val="Tahoma"/>
            <family val="2"/>
          </rPr>
          <t xml:space="preserve">
</t>
        </r>
      </text>
    </comment>
    <comment ref="I256"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List>
</comments>
</file>

<file path=xl/comments6.xml><?xml version="1.0" encoding="utf-8"?>
<comments xmlns="http://schemas.openxmlformats.org/spreadsheetml/2006/main">
  <authors>
    <author/>
  </authors>
  <commentList>
    <comment ref="B16" authorId="0">
      <text>
        <r>
          <rPr>
            <sz val="10"/>
            <rFont val="Tahoma"/>
            <family val="2"/>
          </rPr>
          <t>Please indicate the reference number of the receipt as classified in your account book in order to ease the audit trail</t>
        </r>
        <r>
          <rPr>
            <sz val="12"/>
            <rFont val="Tahoma"/>
            <family val="2"/>
          </rPr>
          <t xml:space="preserve">
</t>
        </r>
      </text>
    </comment>
    <comment ref="C16" authorId="0">
      <text>
        <r>
          <rPr>
            <sz val="10"/>
            <rFont val="Tahoma"/>
            <family val="2"/>
          </rPr>
          <t xml:space="preserve">Indicate the full name of the traveller using one line for each single expenditure. 
</t>
        </r>
      </text>
    </comment>
    <comment ref="D16" authorId="0">
      <text>
        <r>
          <rPr>
            <sz val="10"/>
            <rFont val="Tahoma"/>
            <family val="2"/>
          </rPr>
          <t>Describe briefly the purpose of the travel (e.g.: TPG meeting, ESPON Seminar, etc..)</t>
        </r>
      </text>
    </comment>
    <comment ref="E16" authorId="0">
      <text>
        <r>
          <rPr>
            <sz val="10"/>
            <rFont val="Tahoma"/>
            <family val="2"/>
          </rPr>
          <t>Please indicate departure and return dates</t>
        </r>
        <r>
          <rPr>
            <sz val="8"/>
            <rFont val="Tahoma"/>
            <family val="2"/>
          </rPr>
          <t xml:space="preserve">
</t>
        </r>
      </text>
    </comment>
    <comment ref="F16" authorId="0">
      <text>
        <r>
          <rPr>
            <sz val="10"/>
            <rFont val="Tahoma"/>
            <family val="2"/>
          </rPr>
          <t xml:space="preserve">Please indicate the travel destination. Travels from and outside the Member and Partner States are subject to prior approval of the CU.
</t>
        </r>
      </text>
    </comment>
    <comment ref="G16" authorId="0">
      <text>
        <r>
          <rPr>
            <sz val="10"/>
            <rFont val="Tahoma"/>
            <family val="2"/>
          </rPr>
          <t>Please indicate if this item is:
travel ticket (mean of transport, public or private transport),accommodation cost, daily allowance, subsistance cost, mileage cost, travel insurance</t>
        </r>
        <r>
          <rPr>
            <sz val="8"/>
            <rFont val="Tahoma"/>
            <family val="2"/>
          </rPr>
          <t xml:space="preserve">
</t>
        </r>
      </text>
    </comment>
    <comment ref="H16" authorId="0">
      <text>
        <r>
          <rPr>
            <sz val="10"/>
            <rFont val="Tahoma"/>
            <family val="2"/>
          </rPr>
          <t>Please indicate the date of the invoice</t>
        </r>
      </text>
    </comment>
    <comment ref="I16" authorId="0">
      <text>
        <r>
          <rPr>
            <sz val="10"/>
            <rFont val="Tahoma"/>
            <family val="2"/>
          </rPr>
          <t xml:space="preserve">In case of reimbursements, as a "date of payments" you have to take the date when the reimbursement was transferred.
</t>
        </r>
      </text>
    </comment>
    <comment ref="J16" authorId="0">
      <text>
        <r>
          <rPr>
            <sz val="10"/>
            <rFont val="Tahoma"/>
            <family val="2"/>
          </rPr>
          <t>All expenditure has to be reported in the currency it originally incurred. Expenditure incurred in EURO has to be reported as such.</t>
        </r>
        <r>
          <rPr>
            <sz val="8"/>
            <rFont val="Tahoma"/>
            <family val="2"/>
          </rPr>
          <t xml:space="preserve">
</t>
        </r>
      </text>
    </comment>
    <comment ref="K16"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L16" authorId="0">
      <text>
        <r>
          <rPr>
            <sz val="10"/>
            <rFont val="Tahoma"/>
            <family val="2"/>
          </rPr>
          <t xml:space="preserve">Please indicate the ISO code of the currency in which the expenditure was incurred (EUR, GBP etc)
</t>
        </r>
      </text>
    </comment>
    <comment ref="M16"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137" authorId="0">
      <text>
        <r>
          <rPr>
            <sz val="10"/>
            <rFont val="Tahoma"/>
            <family val="2"/>
          </rPr>
          <t>Please indicate the reference number of the receipt as classified in your account book in order to ease the audit trail</t>
        </r>
        <r>
          <rPr>
            <sz val="12"/>
            <rFont val="Tahoma"/>
            <family val="2"/>
          </rPr>
          <t xml:space="preserve">
</t>
        </r>
      </text>
    </comment>
    <comment ref="C137" authorId="0">
      <text>
        <r>
          <rPr>
            <sz val="10"/>
            <rFont val="Tahoma"/>
            <family val="2"/>
          </rPr>
          <t xml:space="preserve">Indicate the full name of the traveller using one line for each single expenditure. 
</t>
        </r>
      </text>
    </comment>
    <comment ref="D137" authorId="0">
      <text>
        <r>
          <rPr>
            <sz val="10"/>
            <rFont val="Tahoma"/>
            <family val="2"/>
          </rPr>
          <t>Describe briefly the purpose of the travel (e.g.: TPG meeting, ESPON Seminar, etc..)</t>
        </r>
      </text>
    </comment>
    <comment ref="E137" authorId="0">
      <text>
        <r>
          <rPr>
            <sz val="10"/>
            <rFont val="Tahoma"/>
            <family val="2"/>
          </rPr>
          <t>Please indicate departure and return dates</t>
        </r>
        <r>
          <rPr>
            <sz val="8"/>
            <rFont val="Tahoma"/>
            <family val="2"/>
          </rPr>
          <t xml:space="preserve">
</t>
        </r>
      </text>
    </comment>
    <comment ref="F137" authorId="0">
      <text>
        <r>
          <rPr>
            <sz val="10"/>
            <rFont val="Tahoma"/>
            <family val="2"/>
          </rPr>
          <t xml:space="preserve">Please indicate the travel destination. Travels from and outside the Member and Partner States are subject to prior approval of the CU.
</t>
        </r>
      </text>
    </comment>
    <comment ref="G137" authorId="0">
      <text>
        <r>
          <rPr>
            <sz val="10"/>
            <rFont val="Tahoma"/>
            <family val="2"/>
          </rPr>
          <t>Please indicate if this item is:
travel ticket (mean of transport, public or private transport),accommodation cost, daily allowance, subsistance cost, mileage cost, travel insurance</t>
        </r>
        <r>
          <rPr>
            <sz val="8"/>
            <rFont val="Tahoma"/>
            <family val="2"/>
          </rPr>
          <t xml:space="preserve">
</t>
        </r>
      </text>
    </comment>
    <comment ref="H137" authorId="0">
      <text>
        <r>
          <rPr>
            <sz val="10"/>
            <rFont val="Tahoma"/>
            <family val="2"/>
          </rPr>
          <t>Please indicate the date of the invoice</t>
        </r>
      </text>
    </comment>
    <comment ref="I137" authorId="0">
      <text>
        <r>
          <rPr>
            <sz val="10"/>
            <rFont val="Tahoma"/>
            <family val="2"/>
          </rPr>
          <t xml:space="preserve">In case of reimbursements, as a "date of payments" you have to take the date when the reimbursement was transferred.
</t>
        </r>
      </text>
    </comment>
    <comment ref="J137" authorId="0">
      <text>
        <r>
          <rPr>
            <sz val="10"/>
            <rFont val="Tahoma"/>
            <family val="2"/>
          </rPr>
          <t>All expenditure has to be reported in the currency it originally incurred. Expenditure incurred in EURO has to be reported as such.</t>
        </r>
        <r>
          <rPr>
            <sz val="8"/>
            <rFont val="Tahoma"/>
            <family val="2"/>
          </rPr>
          <t xml:space="preserve">
</t>
        </r>
      </text>
    </comment>
    <comment ref="K137"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L137" authorId="0">
      <text>
        <r>
          <rPr>
            <sz val="10"/>
            <rFont val="Tahoma"/>
            <family val="2"/>
          </rPr>
          <t xml:space="preserve">Please indicate the ISO code of the currency in which the expenditure was incurred (EUR, GBP etc)
</t>
        </r>
      </text>
    </comment>
    <comment ref="M137"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258" authorId="0">
      <text>
        <r>
          <rPr>
            <sz val="10"/>
            <rFont val="Tahoma"/>
            <family val="2"/>
          </rPr>
          <t>Please indicate the reference number of the receipt as classified in your account book in order to ease the audit trail</t>
        </r>
        <r>
          <rPr>
            <sz val="12"/>
            <rFont val="Tahoma"/>
            <family val="2"/>
          </rPr>
          <t xml:space="preserve">
</t>
        </r>
      </text>
    </comment>
    <comment ref="C258" authorId="0">
      <text>
        <r>
          <rPr>
            <sz val="10"/>
            <rFont val="Tahoma"/>
            <family val="2"/>
          </rPr>
          <t xml:space="preserve">Indicate the full name of the traveller using one line for each single expenditure. 
</t>
        </r>
      </text>
    </comment>
    <comment ref="D258" authorId="0">
      <text>
        <r>
          <rPr>
            <sz val="10"/>
            <rFont val="Tahoma"/>
            <family val="2"/>
          </rPr>
          <t>Describe briefly the purpose of the travel (e.g.: TPG meeting, ESPON Seminar, etc..)</t>
        </r>
      </text>
    </comment>
    <comment ref="E258" authorId="0">
      <text>
        <r>
          <rPr>
            <sz val="10"/>
            <rFont val="Tahoma"/>
            <family val="2"/>
          </rPr>
          <t>Please indicate departure and return dates</t>
        </r>
        <r>
          <rPr>
            <sz val="8"/>
            <rFont val="Tahoma"/>
            <family val="2"/>
          </rPr>
          <t xml:space="preserve">
</t>
        </r>
      </text>
    </comment>
    <comment ref="F258" authorId="0">
      <text>
        <r>
          <rPr>
            <sz val="10"/>
            <rFont val="Tahoma"/>
            <family val="2"/>
          </rPr>
          <t xml:space="preserve">Please indicate the travel destination. Travels from and outside the Member and Partner States are subject to prior approval of the CU.
</t>
        </r>
      </text>
    </comment>
    <comment ref="G258" authorId="0">
      <text>
        <r>
          <rPr>
            <sz val="10"/>
            <rFont val="Tahoma"/>
            <family val="2"/>
          </rPr>
          <t>Please indicate if this item is:
travel ticket (mean of transport, public or private transport),accommodation cost, daily allowance, subsistance cost, mileage cost, travel insurance</t>
        </r>
        <r>
          <rPr>
            <sz val="8"/>
            <rFont val="Tahoma"/>
            <family val="2"/>
          </rPr>
          <t xml:space="preserve">
</t>
        </r>
      </text>
    </comment>
    <comment ref="H258" authorId="0">
      <text>
        <r>
          <rPr>
            <sz val="10"/>
            <rFont val="Tahoma"/>
            <family val="2"/>
          </rPr>
          <t>Please indicate the date of the invoice</t>
        </r>
      </text>
    </comment>
    <comment ref="I258" authorId="0">
      <text>
        <r>
          <rPr>
            <sz val="10"/>
            <rFont val="Tahoma"/>
            <family val="2"/>
          </rPr>
          <t xml:space="preserve">In case of reimbursements, as a "date of payments" you have to take the date when the reimbursement was transferred.
</t>
        </r>
      </text>
    </comment>
    <comment ref="J258" authorId="0">
      <text>
        <r>
          <rPr>
            <sz val="10"/>
            <rFont val="Tahoma"/>
            <family val="2"/>
          </rPr>
          <t>All expenditure has to be reported in the currency it originally incurred. Expenditure incurred in EURO has to be reported as such.</t>
        </r>
        <r>
          <rPr>
            <sz val="8"/>
            <rFont val="Tahoma"/>
            <family val="2"/>
          </rPr>
          <t xml:space="preserve">
</t>
        </r>
      </text>
    </comment>
    <comment ref="K258"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L258" authorId="0">
      <text>
        <r>
          <rPr>
            <sz val="10"/>
            <rFont val="Tahoma"/>
            <family val="2"/>
          </rPr>
          <t xml:space="preserve">Please indicate the ISO code of the currency in which the expenditure was incurred (EUR, GBP etc)
</t>
        </r>
      </text>
    </comment>
    <comment ref="M258"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List>
</comments>
</file>

<file path=xl/comments7.xml><?xml version="1.0" encoding="utf-8"?>
<comments xmlns="http://schemas.openxmlformats.org/spreadsheetml/2006/main">
  <authors>
    <author/>
  </authors>
  <commentList>
    <comment ref="B16" authorId="0">
      <text>
        <r>
          <rPr>
            <sz val="10"/>
            <rFont val="Tahoma"/>
            <family val="2"/>
          </rPr>
          <t xml:space="preserve">Please indicate the reference number of the receipt as classified in your account book in order to ease the audit trail
</t>
        </r>
      </text>
    </comment>
    <comment ref="C16" authorId="0">
      <text>
        <r>
          <rPr>
            <sz val="10"/>
            <rFont val="Tahoma"/>
            <family val="2"/>
          </rPr>
          <t xml:space="preserve">Please describe briefly the item
</t>
        </r>
      </text>
    </comment>
    <comment ref="D16" authorId="0">
      <text>
        <r>
          <rPr>
            <sz val="10"/>
            <rFont val="Tahoma"/>
            <family val="2"/>
          </rPr>
          <t xml:space="preserve">Please indicate here the full costs of the purchase in the national currency.
</t>
        </r>
      </text>
    </comment>
    <comment ref="E16" authorId="0">
      <text>
        <r>
          <rPr>
            <sz val="10"/>
            <rFont val="Tahoma"/>
            <family val="2"/>
          </rPr>
          <t>Please indicate the date of the invoice</t>
        </r>
      </text>
    </comment>
    <comment ref="F16" authorId="0">
      <text>
        <r>
          <rPr>
            <sz val="10"/>
            <rFont val="Tahoma"/>
            <family val="2"/>
          </rPr>
          <t xml:space="preserve">The date of payment can also fall outside the period covered by this report, since it refers to the date when the invoice of the purchase was actually paid.
</t>
        </r>
      </text>
    </comment>
    <comment ref="G16" authorId="0">
      <text>
        <r>
          <rPr>
            <sz val="10"/>
            <rFont val="Tahoma"/>
            <family val="2"/>
          </rPr>
          <t xml:space="preserve">The amount for equipment has to reflect the actual use of these items in the context of the project. If it is not exclusively used for project purposes, only a share of the depreciation quota can be allocated to the project. This share has to be calculated according to a fair, justified and equitable method.
In case the purchase does not reach the threshold set by national rules, the item can be depreciated at once by reporting here the full cost (excluding VAT).   </t>
        </r>
        <r>
          <rPr>
            <sz val="8"/>
            <rFont val="Tahoma"/>
            <family val="2"/>
          </rPr>
          <t xml:space="preserve">
</t>
        </r>
      </text>
    </comment>
    <comment ref="H16"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16" authorId="0">
      <text>
        <r>
          <rPr>
            <sz val="10"/>
            <rFont val="Tahoma"/>
            <family val="2"/>
          </rPr>
          <t xml:space="preserve">Please indicate the ISO code of the currency in which the expenditure was incurred (EUR, GBP etc)
</t>
        </r>
      </text>
    </comment>
    <comment ref="J16"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90" authorId="0">
      <text>
        <r>
          <rPr>
            <sz val="10"/>
            <rFont val="Tahoma"/>
            <family val="2"/>
          </rPr>
          <t xml:space="preserve">Please indicate the reference number of the receipt as classified in your account book in order to ease the audit trail
</t>
        </r>
      </text>
    </comment>
    <comment ref="C90" authorId="0">
      <text>
        <r>
          <rPr>
            <sz val="10"/>
            <rFont val="Tahoma"/>
            <family val="2"/>
          </rPr>
          <t xml:space="preserve">Please describe briefly the item
</t>
        </r>
      </text>
    </comment>
    <comment ref="D90" authorId="0">
      <text>
        <r>
          <rPr>
            <sz val="10"/>
            <rFont val="Tahoma"/>
            <family val="2"/>
          </rPr>
          <t xml:space="preserve">Please indicate here the full costs of the purchase in the national currency.
</t>
        </r>
      </text>
    </comment>
    <comment ref="E90" authorId="0">
      <text>
        <r>
          <rPr>
            <sz val="10"/>
            <rFont val="Tahoma"/>
            <family val="2"/>
          </rPr>
          <t>Please indicate the date of the invoice</t>
        </r>
      </text>
    </comment>
    <comment ref="F90" authorId="0">
      <text>
        <r>
          <rPr>
            <sz val="10"/>
            <rFont val="Tahoma"/>
            <family val="2"/>
          </rPr>
          <t xml:space="preserve">The date of payment can also fall outside the period covered by this report, since it refers to the date when the invoice of the purchase was actually paid.
</t>
        </r>
      </text>
    </comment>
    <comment ref="G90" authorId="0">
      <text>
        <r>
          <rPr>
            <sz val="10"/>
            <rFont val="Tahoma"/>
            <family val="2"/>
          </rPr>
          <t xml:space="preserve">The amount for equipment has to reflect the actual use of these items in the context of the project. If it is not exclusively used for project purposes, only a share of the depreciation quota can be allocated to the project. This share has to be calculated according to a fair, justified and equitable method.
In case the purchase does not reach the threshold set by national rules, the item can be depreciated at once by reporting here the full cost (excluding VAT).   </t>
        </r>
        <r>
          <rPr>
            <sz val="8"/>
            <rFont val="Tahoma"/>
            <family val="2"/>
          </rPr>
          <t xml:space="preserve">
</t>
        </r>
      </text>
    </comment>
    <comment ref="H90"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90" authorId="0">
      <text>
        <r>
          <rPr>
            <sz val="10"/>
            <rFont val="Tahoma"/>
            <family val="2"/>
          </rPr>
          <t xml:space="preserve">Please indicate the ISO code of the currency in which the expenditure was incurred (EUR, GBP etc)
</t>
        </r>
      </text>
    </comment>
    <comment ref="J90"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B164" authorId="0">
      <text>
        <r>
          <rPr>
            <sz val="10"/>
            <rFont val="Tahoma"/>
            <family val="2"/>
          </rPr>
          <t xml:space="preserve">Please indicate the reference number of the receipt as classified in your account book in order to ease the audit trail
</t>
        </r>
      </text>
    </comment>
    <comment ref="C164" authorId="0">
      <text>
        <r>
          <rPr>
            <sz val="10"/>
            <rFont val="Tahoma"/>
            <family val="2"/>
          </rPr>
          <t xml:space="preserve">Please describe briefly the item
</t>
        </r>
      </text>
    </comment>
    <comment ref="D164" authorId="0">
      <text>
        <r>
          <rPr>
            <sz val="10"/>
            <rFont val="Tahoma"/>
            <family val="2"/>
          </rPr>
          <t xml:space="preserve">Please indicate here the full costs of the purchase in the national currency.
</t>
        </r>
      </text>
    </comment>
    <comment ref="E164" authorId="0">
      <text>
        <r>
          <rPr>
            <sz val="10"/>
            <rFont val="Tahoma"/>
            <family val="2"/>
          </rPr>
          <t>Please indicate the date of the invoice</t>
        </r>
      </text>
    </comment>
    <comment ref="F164" authorId="0">
      <text>
        <r>
          <rPr>
            <sz val="10"/>
            <rFont val="Tahoma"/>
            <family val="2"/>
          </rPr>
          <t xml:space="preserve">The date of payment can also fall outside the period covered by this report, since it refers to the date when the invoice of the purchase was actually paid.
</t>
        </r>
      </text>
    </comment>
    <comment ref="G164" authorId="0">
      <text>
        <r>
          <rPr>
            <sz val="10"/>
            <rFont val="Tahoma"/>
            <family val="2"/>
          </rPr>
          <t xml:space="preserve">The amount for equipment has to reflect the actual use of these items in the context of the project. If it is not exclusively used for project purposes, only a share of the depreciation quota can be allocated to the project. This share has to be calculated according to a fair, justified and equitable method.
In case the purchase does not reach the threshold set by national rules, the item can be depreciated at once by reporting here the full cost (excluding VAT).   </t>
        </r>
        <r>
          <rPr>
            <sz val="8"/>
            <rFont val="Tahoma"/>
            <family val="2"/>
          </rPr>
          <t xml:space="preserve">
</t>
        </r>
      </text>
    </comment>
    <comment ref="H164"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164" authorId="0">
      <text>
        <r>
          <rPr>
            <sz val="10"/>
            <rFont val="Tahoma"/>
            <family val="2"/>
          </rPr>
          <t xml:space="preserve">Please indicate the ISO code of the currency in which the expenditure was incurred (EUR, GBP etc)
</t>
        </r>
      </text>
    </comment>
    <comment ref="J164"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List>
</comments>
</file>

<file path=xl/comments8.xml><?xml version="1.0" encoding="utf-8"?>
<comments xmlns="http://schemas.openxmlformats.org/spreadsheetml/2006/main">
  <authors>
    <author/>
  </authors>
  <commentList>
    <comment ref="B16" authorId="0">
      <text>
        <r>
          <rPr>
            <sz val="10"/>
            <rFont val="Tahoma"/>
            <family val="2"/>
          </rPr>
          <t xml:space="preserve">Please indicate the reference number of the receipt as classified in your account book in order to ease the audit trail
</t>
        </r>
      </text>
    </comment>
    <comment ref="C16" authorId="0">
      <text>
        <r>
          <rPr>
            <sz val="10"/>
            <rFont val="Tahoma"/>
            <family val="2"/>
          </rPr>
          <t xml:space="preserve">Please indicate the name of the external service provider/ expert. </t>
        </r>
      </text>
    </comment>
    <comment ref="D16" authorId="0">
      <text>
        <r>
          <rPr>
            <sz val="10"/>
            <rFont val="Tahoma"/>
            <family val="2"/>
          </rPr>
          <t>Please describe briefly the object of the contract (e.g.: elaboration of statistical data, case studies, interpretation, translation, catering.
The costs of the first level financial control can also be reported under this heading</t>
        </r>
        <r>
          <rPr>
            <sz val="8"/>
            <rFont val="Tahoma"/>
            <family val="2"/>
          </rPr>
          <t xml:space="preserve">
</t>
        </r>
      </text>
    </comment>
    <comment ref="E16" authorId="0">
      <text>
        <r>
          <rPr>
            <sz val="10"/>
            <rFont val="Tahoma"/>
            <family val="2"/>
          </rPr>
          <t>Please indicate the date of the invoice</t>
        </r>
      </text>
    </comment>
    <comment ref="F16" authorId="0">
      <text>
        <r>
          <rPr>
            <sz val="10"/>
            <rFont val="Tahoma"/>
            <family val="2"/>
          </rPr>
          <t xml:space="preserve">Please insert here the date of payment of the invoice. You can only report costs actually incurred and already paid out in the period covered by this report.
</t>
        </r>
      </text>
    </comment>
    <comment ref="G16" authorId="0">
      <text>
        <r>
          <rPr>
            <sz val="10"/>
            <rFont val="Tahoma"/>
            <family val="2"/>
          </rPr>
          <t xml:space="preserve">Please indicate the eligible costs in your national currency
</t>
        </r>
      </text>
    </comment>
    <comment ref="H16"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16" authorId="0">
      <text>
        <r>
          <rPr>
            <sz val="10"/>
            <rFont val="Tahoma"/>
            <family val="2"/>
          </rPr>
          <t xml:space="preserve">Please indicate the ISO code of the currency in which the expenditure was incurred (EUR, GBP etc)
</t>
        </r>
      </text>
    </comment>
    <comment ref="J16"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L16" authorId="0">
      <text>
        <r>
          <rPr>
            <sz val="10"/>
            <rFont val="Tahoma"/>
            <family val="2"/>
          </rPr>
          <t>Please include here the concerned contract number with the contractual amount</t>
        </r>
        <r>
          <rPr>
            <b/>
            <sz val="8"/>
            <rFont val="Tahoma"/>
            <family val="2"/>
          </rPr>
          <t xml:space="preserve">
</t>
        </r>
      </text>
    </comment>
    <comment ref="B137" authorId="0">
      <text>
        <r>
          <rPr>
            <sz val="10"/>
            <rFont val="Tahoma"/>
            <family val="2"/>
          </rPr>
          <t xml:space="preserve">Please indicate the reference number of the receipt as classified in your account book in order to ease the audit trail
</t>
        </r>
      </text>
    </comment>
    <comment ref="C137" authorId="0">
      <text>
        <r>
          <rPr>
            <sz val="10"/>
            <rFont val="Tahoma"/>
            <family val="2"/>
          </rPr>
          <t xml:space="preserve">Please indicate the name of the external service provider/ expert. </t>
        </r>
      </text>
    </comment>
    <comment ref="D137" authorId="0">
      <text>
        <r>
          <rPr>
            <sz val="10"/>
            <rFont val="Tahoma"/>
            <family val="2"/>
          </rPr>
          <t>Please describe briefly the object of the contract (e.g.: elaboration of statistical data, case studies, interpretation, translation, catering.
The costs of the first level financial control can also be reported under this heading</t>
        </r>
        <r>
          <rPr>
            <sz val="8"/>
            <rFont val="Tahoma"/>
            <family val="2"/>
          </rPr>
          <t xml:space="preserve">
</t>
        </r>
      </text>
    </comment>
    <comment ref="E137" authorId="0">
      <text>
        <r>
          <rPr>
            <sz val="10"/>
            <rFont val="Tahoma"/>
            <family val="2"/>
          </rPr>
          <t>Please indicate the date of the invoice</t>
        </r>
      </text>
    </comment>
    <comment ref="F137" authorId="0">
      <text>
        <r>
          <rPr>
            <sz val="10"/>
            <rFont val="Tahoma"/>
            <family val="2"/>
          </rPr>
          <t xml:space="preserve">Please insert here the date of payment of the invoice. You can only report costs actually incurred and already paid out in the period covered by this report.
</t>
        </r>
      </text>
    </comment>
    <comment ref="G137" authorId="0">
      <text>
        <r>
          <rPr>
            <sz val="10"/>
            <rFont val="Tahoma"/>
            <family val="2"/>
          </rPr>
          <t xml:space="preserve">Please indicate the eligible costs in your national currency
</t>
        </r>
      </text>
    </comment>
    <comment ref="H137"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137" authorId="0">
      <text>
        <r>
          <rPr>
            <sz val="10"/>
            <rFont val="Tahoma"/>
            <family val="2"/>
          </rPr>
          <t xml:space="preserve">Please indicate the ISO code of the currency in which the expenditure was incurred (EUR, GBP etc)
</t>
        </r>
      </text>
    </comment>
    <comment ref="J137"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L137" authorId="0">
      <text>
        <r>
          <rPr>
            <sz val="10"/>
            <rFont val="Tahoma"/>
            <family val="2"/>
          </rPr>
          <t>Please include here the concerned contract number with the contractual amount</t>
        </r>
        <r>
          <rPr>
            <b/>
            <sz val="8"/>
            <rFont val="Tahoma"/>
            <family val="2"/>
          </rPr>
          <t xml:space="preserve">
</t>
        </r>
      </text>
    </comment>
    <comment ref="B258" authorId="0">
      <text>
        <r>
          <rPr>
            <sz val="10"/>
            <rFont val="Tahoma"/>
            <family val="2"/>
          </rPr>
          <t xml:space="preserve">Please indicate the reference number of the receipt as classified in your account book in order to ease the audit trail
</t>
        </r>
      </text>
    </comment>
    <comment ref="C258" authorId="0">
      <text>
        <r>
          <rPr>
            <sz val="10"/>
            <rFont val="Tahoma"/>
            <family val="2"/>
          </rPr>
          <t xml:space="preserve">Please indicate the name of the external service provider/ expert. </t>
        </r>
      </text>
    </comment>
    <comment ref="D258" authorId="0">
      <text>
        <r>
          <rPr>
            <sz val="10"/>
            <rFont val="Tahoma"/>
            <family val="2"/>
          </rPr>
          <t>Please describe briefly the object of the contract (e.g.: elaboration of statistical data, case studies, interpretation, translation, catering.
The costs of the first level financial control can also be reported under this heading</t>
        </r>
        <r>
          <rPr>
            <sz val="8"/>
            <rFont val="Tahoma"/>
            <family val="2"/>
          </rPr>
          <t xml:space="preserve">
</t>
        </r>
      </text>
    </comment>
    <comment ref="E258" authorId="0">
      <text>
        <r>
          <rPr>
            <sz val="10"/>
            <rFont val="Tahoma"/>
            <family val="2"/>
          </rPr>
          <t>Please indicate the date of the invoice</t>
        </r>
      </text>
    </comment>
    <comment ref="F258" authorId="0">
      <text>
        <r>
          <rPr>
            <sz val="10"/>
            <rFont val="Tahoma"/>
            <family val="2"/>
          </rPr>
          <t xml:space="preserve">Please insert here the date of payment of the invoice. You can only report costs actually incurred and already paid out in the period covered by this report.
</t>
        </r>
      </text>
    </comment>
    <comment ref="G258" authorId="0">
      <text>
        <r>
          <rPr>
            <sz val="10"/>
            <rFont val="Tahoma"/>
            <family val="2"/>
          </rPr>
          <t xml:space="preserve">Please indicate the eligible costs in your national currency
</t>
        </r>
      </text>
    </comment>
    <comment ref="H258" authorId="0">
      <text>
        <r>
          <rPr>
            <sz val="10"/>
            <rFont val="Tahoma"/>
            <family val="2"/>
          </rPr>
          <t xml:space="preserve">Please indicate in this column the eligible VAT. You can report VAT only if in the Application Form (under Point 1.5) you declared that you are VAT payer (you can not recover VAT). If you are not a VAT payer please fill this column with the value  € 0,00. </t>
        </r>
      </text>
    </comment>
    <comment ref="I258" authorId="0">
      <text>
        <r>
          <rPr>
            <sz val="10"/>
            <rFont val="Tahoma"/>
            <family val="2"/>
          </rPr>
          <t xml:space="preserve">Please indicate the ISO code of the currency in which the expenditure was incurred (EUR, GBP etc)
</t>
        </r>
      </text>
    </comment>
    <comment ref="J258" authorId="0">
      <text>
        <r>
          <rPr>
            <sz val="10"/>
            <rFont val="Tahoma"/>
            <family val="2"/>
          </rPr>
          <t xml:space="preserve">For exchanging your currency into EUR use the official exchange rate of the European Commission.
</t>
        </r>
        <r>
          <rPr>
            <b/>
            <sz val="10"/>
            <rFont val="Tahoma"/>
            <family val="2"/>
          </rPr>
          <t>http://ec.europa.eu/budget/inforeuro/</t>
        </r>
        <r>
          <rPr>
            <sz val="10"/>
            <rFont val="Tahoma"/>
            <family val="2"/>
          </rPr>
          <t xml:space="preserve">
As a date for the exchange use the date of payment of the invoice.
In case expenditure incurred directly in EUR, please indicate exchange rate as 1.</t>
        </r>
      </text>
    </comment>
    <comment ref="L258" authorId="0">
      <text>
        <r>
          <rPr>
            <sz val="10"/>
            <rFont val="Tahoma"/>
            <family val="2"/>
          </rPr>
          <t>Please include here the concerned contract number with the contractual amount</t>
        </r>
        <r>
          <rPr>
            <b/>
            <sz val="8"/>
            <rFont val="Tahoma"/>
            <family val="2"/>
          </rPr>
          <t xml:space="preserve">
</t>
        </r>
      </text>
    </comment>
  </commentList>
</comments>
</file>

<file path=xl/sharedStrings.xml><?xml version="1.0" encoding="utf-8"?>
<sst xmlns="http://schemas.openxmlformats.org/spreadsheetml/2006/main" count="784" uniqueCount="267">
  <si>
    <t>PARTNER PROGRESS REPORT 
for project financed by the ESPON Programme 2013</t>
  </si>
  <si>
    <t>Filling in instructions</t>
  </si>
  <si>
    <t>Colour code</t>
  </si>
  <si>
    <t>White cells</t>
  </si>
  <si>
    <t>must be filled in.</t>
  </si>
  <si>
    <t>Orange cells</t>
  </si>
  <si>
    <t>will be calculated automatically.</t>
  </si>
  <si>
    <t>Green cells</t>
  </si>
  <si>
    <t>are pre-filled by the Project Management Database of the programme.</t>
  </si>
  <si>
    <t>Blue cells</t>
  </si>
  <si>
    <t>give instructions on how to fill in the forms. Please follow these instructions.</t>
  </si>
  <si>
    <t>Comments</t>
  </si>
  <si>
    <t>When filling the financial report you will find help if you move the mouse over the cells containing comments.</t>
  </si>
  <si>
    <t>•</t>
  </si>
  <si>
    <t>Please do not remove the Excel protection. Please do not change or delete the structure and pre-filled text of the reporting form! You risk that the report becomes ineligible.</t>
  </si>
  <si>
    <t>Please check sheets for any error messages and clear all error messages before you hand in the report.</t>
  </si>
  <si>
    <t>All parts of the report have to be filled in. In case there is no expenditure to report under a certain heading, please include one of the following (N.A or €0,00) in order to avoid any error messages.</t>
  </si>
  <si>
    <t>Please read carefully the corresponding chapters of the Programme Manual and the relevant EU regulations (especially Regulations (EC) No. 1080/2006, 1083/2006 and 1828/2006).</t>
  </si>
  <si>
    <t>Please remember the information given at the Financial Manager Seminar (available also on www.espon.eu).</t>
  </si>
  <si>
    <t xml:space="preserve">All figures should be rounded to 2 digits after the decimal point, with 0.005 being rounded up. </t>
  </si>
  <si>
    <t>The exchange rates must NOT be rounded.</t>
  </si>
  <si>
    <t>The Partner Progress Report is composed of a financial report section (this Excel document) and an Activity Report (separate Word document). These documents have to be filled in by each project partner as well as by the Lead Partner and have to be certified by the national first level financial controller. Once the first level control has been implemented, project partners have to submit the Partner Progress Report (including financial report section and Activity Report) together with the first level financial control documents (Control Certificate, Control Checklist, Control Report, Checklist for Designation (if relevant)) to the Lead Partner.</t>
  </si>
  <si>
    <t>FINANCIAL REPORT</t>
  </si>
  <si>
    <t xml:space="preserve">Please start filling in sheets from E to I. Follow the instructions given in the blue cells and in the comments. </t>
  </si>
  <si>
    <t>In sheet  E, F, G and I preparation costs can also be included only under Work Packages Coordination and Activities. The total preparation cost cannot exceed 5% of the total budget and can be reported only within the first Project Progress Report. For further details please consult with Chapter 8.4.1 of the Programme Manual.</t>
  </si>
  <si>
    <t>In sheet D1 only the white cells related to the revenues have to be filled in. The rest of the sheet will be filled in automatically.</t>
  </si>
  <si>
    <t>The only currency to be used for sheet D1 is EURO. In sheets E to I you will be asked to report your costs in the currency they incurred and then convert them into EURO.</t>
  </si>
  <si>
    <t>In the Cover Page please fill in the white cells only. This page needs to be signed by both the Lead or Project Partner representative and the First Level Controller.</t>
  </si>
  <si>
    <t>ACTIVITY REPORT</t>
  </si>
  <si>
    <t>Please use the Word Template provided by the ESPON CU. Please be concise when you describe your activities</t>
  </si>
  <si>
    <t>SUBMISSION</t>
  </si>
  <si>
    <t>Before submission, please fill in the Submission Checklist and have it signed by the Lead or Project Partner representative</t>
  </si>
  <si>
    <t xml:space="preserve">All documents listed in the Submission Checklist must be sent to the Lead Partner. Please do not send any additional document, unless requested. </t>
  </si>
  <si>
    <t>Please do not send these documents to the ESPON CU.</t>
  </si>
  <si>
    <t xml:space="preserve">Please send all documents in ORIGINAL to the Lead Partner. </t>
  </si>
  <si>
    <t>CONTACT INFORMATION</t>
  </si>
  <si>
    <t>In case of questions, please do not hesitate to contact the ESPON CU</t>
  </si>
  <si>
    <t>Jozsef Szarka</t>
  </si>
  <si>
    <t>Michaela Gensheimer</t>
  </si>
  <si>
    <t>Financial Expert</t>
  </si>
  <si>
    <t>Cluster Co-ordinator for project development</t>
  </si>
  <si>
    <t>jozsef.szarka@espon.eu</t>
  </si>
  <si>
    <t>michaela.gensheimer@espon.eu</t>
  </si>
  <si>
    <t>Tel: +352 54 55 80 711</t>
  </si>
  <si>
    <t>Tel: +352 54 55 80 712</t>
  </si>
  <si>
    <t>Fax: + 352 54 55 80 701</t>
  </si>
  <si>
    <t>TABLE OF CONTENT</t>
  </si>
  <si>
    <t>Error Message</t>
  </si>
  <si>
    <t>Instruction</t>
  </si>
  <si>
    <t>Cover Page</t>
  </si>
  <si>
    <t>Sheet D1</t>
  </si>
  <si>
    <t>Sheet E</t>
  </si>
  <si>
    <t>Sheet F</t>
  </si>
  <si>
    <t>Sheet G</t>
  </si>
  <si>
    <t>Sheet H</t>
  </si>
  <si>
    <t>Sheet I</t>
  </si>
  <si>
    <t>Submission Checklist</t>
  </si>
  <si>
    <t>COVER PAGE - PARTNER FINANCIAL CLAIM</t>
  </si>
  <si>
    <t>• Please fill in the white cells of the page. 
• The representative of the Lead or Project Partner needs to sign and stamp the form before sending it to the First Level Controller.</t>
  </si>
  <si>
    <t xml:space="preserve">ESPON 2013 Programme Project number : </t>
  </si>
  <si>
    <t>Project Acronym:</t>
  </si>
  <si>
    <t>Contract Number:</t>
  </si>
  <si>
    <t>Name of the Lead/Project Partner:</t>
  </si>
  <si>
    <t>Lead/Project Partner number:</t>
  </si>
  <si>
    <t xml:space="preserve">Progress Report number: </t>
  </si>
  <si>
    <t>Reporting Period covered:                          from</t>
  </si>
  <si>
    <t>to</t>
  </si>
  <si>
    <t>Contact information</t>
  </si>
  <si>
    <t>Project manager</t>
  </si>
  <si>
    <t>Financial manager</t>
  </si>
  <si>
    <t>Contact person:</t>
  </si>
  <si>
    <t>Institution:</t>
  </si>
  <si>
    <t>Address:</t>
  </si>
  <si>
    <t>ZIP code, city:</t>
  </si>
  <si>
    <t>Country:</t>
  </si>
  <si>
    <t>Telephone:</t>
  </si>
  <si>
    <t>Fax:</t>
  </si>
  <si>
    <t>E-mail:</t>
  </si>
  <si>
    <t>The Lead/Project Partner representative certifies that all the information provided in the Activity Report and the Financial Report are true and correct.
I confirm that the following amounts in relation to previous financial claims have been received:</t>
  </si>
  <si>
    <t>Progress Report number</t>
  </si>
  <si>
    <t>Amount paid by ESPON</t>
  </si>
  <si>
    <t>Amount received</t>
  </si>
  <si>
    <t>Date of reception (dd/mm/yyyy)</t>
  </si>
  <si>
    <t>1st</t>
  </si>
  <si>
    <t>2nd</t>
  </si>
  <si>
    <t>3rd</t>
  </si>
  <si>
    <t>4th</t>
  </si>
  <si>
    <t>5th</t>
  </si>
  <si>
    <t>6th</t>
  </si>
  <si>
    <t>7th</t>
  </si>
  <si>
    <t>8th</t>
  </si>
  <si>
    <t>9th</t>
  </si>
  <si>
    <t>10th</t>
  </si>
  <si>
    <t>Name of Lead/Project Partner representative:</t>
  </si>
  <si>
    <t>Signature of the Lead/Project Partner:</t>
  </si>
  <si>
    <t>Date:</t>
  </si>
  <si>
    <t>Official Stamp of the Lead/Project Partner:</t>
  </si>
  <si>
    <t>As the first level controller of the present Lead/Project partner, I certify that I have been chosen according to the provision set by the Member/Partner State where the partner is located and I have performed my controls on the basis of the first level controlling system established in this State. 
I validate:
- that the expenditure was incurred by the controlled Lead/Project partner; 
- the contents of both the activity and financial component of the report;
I certify that I have drafted the Control Report and the Control Checklist on the control performed, and the Control Certificate is signed 
I declare that the following documentation will be submitted to the Lead Partner: the Control Certificate, the Control Checklist, the Control Report, Checklist for designation of the FLC (if relevant) the Activity Report and sheets of the Financial Report.</t>
  </si>
  <si>
    <t>Name of first level controller:</t>
  </si>
  <si>
    <t>Signature of first level controller:</t>
  </si>
  <si>
    <t>Official Stamp of organisation:</t>
  </si>
  <si>
    <t xml:space="preserve">Total amount of the reimbursement claimed by the Lead/Project Partner (in EURO): </t>
  </si>
  <si>
    <t>hidden</t>
  </si>
  <si>
    <t>D1. SUMMARY OF EXPENDITURE PER PROJECT PARTNER</t>
  </si>
  <si>
    <t>• Please fill in the cells related to the revenues. The rest of the table will be filled in automatically</t>
  </si>
  <si>
    <t>ESPON 2013 PROGRAMME</t>
  </si>
  <si>
    <t>Project number:</t>
  </si>
  <si>
    <t>Project acronym:</t>
  </si>
  <si>
    <t>Contract number:</t>
  </si>
  <si>
    <t>Project Partner name:</t>
  </si>
  <si>
    <t>Project Partner number:</t>
  </si>
  <si>
    <t>Progress Report number:</t>
  </si>
  <si>
    <t xml:space="preserve">Period covered: </t>
  </si>
  <si>
    <t>BUDGET CATEGORY</t>
  </si>
  <si>
    <t xml:space="preserve"> Total budget
(a)</t>
  </si>
  <si>
    <t>Previously reported 
(b)</t>
  </si>
  <si>
    <t>Previously accepted 
(c)</t>
  </si>
  <si>
    <t>Current payment request 
(d)</t>
  </si>
  <si>
    <t>Accumulated
(e=c+d)</t>
  </si>
  <si>
    <t>Execution Rate
(e/a*100)</t>
  </si>
  <si>
    <t>Remaining 
(f=a-e)</t>
  </si>
  <si>
    <t>1. Staff</t>
  </si>
  <si>
    <t>2. Administration</t>
  </si>
  <si>
    <t>3. Travel and accommodation</t>
  </si>
  <si>
    <t>4. Equipment</t>
  </si>
  <si>
    <t>5. External expertise and services</t>
  </si>
  <si>
    <t>Subtotal</t>
  </si>
  <si>
    <t>(-) Revenues</t>
  </si>
  <si>
    <t>TOTAL</t>
  </si>
  <si>
    <t>of which preparation cost</t>
  </si>
  <si>
    <t>WORKPACKAGE CO-ORDINATION</t>
  </si>
  <si>
    <t>WORKPACKAGE ACTIVITIES</t>
  </si>
  <si>
    <t>WORKPACKAGE DISSEMINATION</t>
  </si>
  <si>
    <t>E. STAFF - List of Expenditure</t>
  </si>
  <si>
    <t>• The personnel must be directly employed by the lead/project partner. 
• If the partner uses an external project coordinator, financial manager or external first level controller, the cost has to be reported under the budget line "External expertise and services".
• For the calculation of staff costs, please follow the instruction of Chapter 8.4.2, page 11 and 12 of the Programme Manual.</t>
  </si>
  <si>
    <t>staff name</t>
  </si>
  <si>
    <t>role in the project</t>
  </si>
  <si>
    <t>month
(mm/yyyy)</t>
  </si>
  <si>
    <t xml:space="preserve">total no. of worked
 hours </t>
  </si>
  <si>
    <t>hourly rate in national currency</t>
  </si>
  <si>
    <t>currency</t>
  </si>
  <si>
    <t>exchange rate</t>
  </si>
  <si>
    <t>hourly rate EURO</t>
  </si>
  <si>
    <t>cost in EURO</t>
  </si>
  <si>
    <t>comments</t>
  </si>
  <si>
    <t>Preparation cost</t>
  </si>
  <si>
    <t>Subtotal of Preparation Costs</t>
  </si>
  <si>
    <t>Total eligible costs</t>
  </si>
  <si>
    <t>F. ADMINISTRATION - List of Expenditure</t>
  </si>
  <si>
    <t>• The administration costs may be:
     -Direct general costs: can be identified as belonging directly to the project;
     -Indirect general costs (also called "overheads"): are calculated on a pro-rata basis.
• Administration costs (the sum of direct general costs and indirect general costs) cannot exceed 25% of the total staff costs (BL 1).
• Administration cost must be calculated on the basis of actual costs and it must be possible to verify them. No lump sums, overall estimations or arbitrary keys are allowed! These costs must show a direct link to the operation’s activities and must have been really borne by the partner.
• For the calculation of these costs, please follow carefully the instructions given in Chapter 8.4.2 (page 12-14 of Programme Manual).</t>
  </si>
  <si>
    <t>receipt number</t>
  </si>
  <si>
    <t>description of expenditure</t>
  </si>
  <si>
    <t>date of invoice
(dd/mm/yyyy)</t>
  </si>
  <si>
    <t>date of payment
(dd/mm/yyyy)</t>
  </si>
  <si>
    <t>cost in national currency</t>
  </si>
  <si>
    <t xml:space="preserve">VAT 
</t>
  </si>
  <si>
    <t>cost in euro</t>
  </si>
  <si>
    <t>G. TRAVEL AND ACCOMMODATION - List of Expenditure</t>
  </si>
  <si>
    <t xml:space="preserve">• This cost category refers to travel, accommodation and daily allowance costs for employees of the partner. Travel and accommodation costs for non partner organizations travelling to the EU can also be co-financed in the context of the project if the costs are budgeted, paid and definitely borne by the partner. Travels from and outside the Member and Partner States are subject to prior approval of the MA (CU).
• The travel costs of any external experts participating in project activities and to be financed by the project have to be reported under “External expertise and services”. 
• Proper documentation of travel expenditure has to be kept according to the requirements detailed in Chapter 8.4.2 of Programme Manual
• Please use always one line for each single expenditure. All expenditure has to be reported in the currency it originally incurred. Expenditure incurred in EURO has to be reported as such.
• In case of reimbursements, the date when the reimbursement has been transferred is to be indicated as "date of payments". The exchange rate has to be selected according to this date as well.  </t>
  </si>
  <si>
    <t>name of the traveller</t>
  </si>
  <si>
    <t>purpose of the travel</t>
  </si>
  <si>
    <t>dates of travel (dd/mm/yy-dd/mm/yy)</t>
  </si>
  <si>
    <t>country of destination</t>
  </si>
  <si>
    <t>description of the expenditure</t>
  </si>
  <si>
    <t xml:space="preserve">comments </t>
  </si>
  <si>
    <t>H. EQUIPMENT - List of Expenditure</t>
  </si>
  <si>
    <t>• You can report here only the equipment which had been listed in the approved Application Form.
• The amount for equipment has to reflect the actual use of these items in the context of the project. If it is not exclusively used for project purposes, only a share of the depreciation quota can be allocated to the project. This share has to be calculated according to a fair, justified and equitable method.
• The documentation of the method for reporting them (depreciation method according to national legislation) has to be kept for accounting, control and audit purposes.</t>
  </si>
  <si>
    <t>description of the equipment</t>
  </si>
  <si>
    <t>amount of purchase in national currency</t>
  </si>
  <si>
    <t>depreciation share in national currency</t>
  </si>
  <si>
    <t>I. EXTERNAL EXPERTISE AND SERVICES - List of Expenditure</t>
  </si>
  <si>
    <t>• You can report here only the costs of the external expertise or services which had been budgeted in the approved Application Form.
• The contracting of experts and service suppliers must comply with the public procurement rules applicable to the Project Partner (see Chapter 8.4.4 of the Programme Manual).</t>
  </si>
  <si>
    <t>name of the external expert/supplier</t>
  </si>
  <si>
    <t>description of tasks according to contract</t>
  </si>
  <si>
    <t xml:space="preserve">Preparation Cost </t>
  </si>
  <si>
    <t>CHECKLIST FOR SUBMISSION TO THE LEAD PARTNER</t>
  </si>
  <si>
    <t>• This sheet has to be filled in only after the First Level Control has been implemented and the signed Financial Report together with the control documentation have been received from the First Level Controller.
• Please fill in the checklist, sign and stamp it and send it to the Lead Partner together with the requested documentation.</t>
  </si>
  <si>
    <t>List of all attachments to this report to be sent to the Lead Partner</t>
  </si>
  <si>
    <t>Attached (Y/N)</t>
  </si>
  <si>
    <t xml:space="preserve">Cover Page </t>
  </si>
  <si>
    <t>Activity Report (separate Word-file)</t>
  </si>
  <si>
    <t>Control Report</t>
  </si>
  <si>
    <t>Control Checklist</t>
  </si>
  <si>
    <t>Control Certificate</t>
  </si>
  <si>
    <t>Checklist for designation and designation certificate of the First Level Controller (if relevant)</t>
  </si>
  <si>
    <t>The Lead/Project Partner representative certifies that all the information provided in the Activity Report</t>
  </si>
  <si>
    <t xml:space="preserve"> and the Financial Report is true and correct and the necessary documentation is attached.</t>
  </si>
  <si>
    <t>Name of Project/Lead Partner representative:</t>
  </si>
  <si>
    <t>Signature of the Project/Lead Partner:</t>
  </si>
  <si>
    <t>Official Stamp of the Project/Lead Partner:</t>
  </si>
  <si>
    <t>082_PR2_08_0117</t>
  </si>
  <si>
    <t>025/2009</t>
  </si>
  <si>
    <t>Leadpartner</t>
  </si>
  <si>
    <t>08/12/2008</t>
  </si>
  <si>
    <t>30/06/2009</t>
  </si>
  <si>
    <t>Box 1658</t>
  </si>
  <si>
    <t>Holmamiralens väg 10, Box 1658</t>
  </si>
  <si>
    <t>11186 Stockholm</t>
  </si>
  <si>
    <t>Sweden</t>
  </si>
  <si>
    <t>+46 8 463 5424</t>
  </si>
  <si>
    <t>+46 8 463 54 33</t>
  </si>
  <si>
    <t>+46 8 463 5401</t>
  </si>
  <si>
    <t>+46 8 463 54 01</t>
  </si>
  <si>
    <t>petri.kahila@nordregio.se</t>
  </si>
  <si>
    <t>anita.kullen@nordregio.se</t>
  </si>
  <si>
    <t>Coordinator</t>
  </si>
  <si>
    <t>02/2009</t>
  </si>
  <si>
    <t>SEK</t>
  </si>
  <si>
    <t>Financial Manager</t>
  </si>
  <si>
    <t>03/2009</t>
  </si>
  <si>
    <t>Financial Seminar</t>
  </si>
  <si>
    <t>01/2009</t>
  </si>
  <si>
    <t>Manager</t>
  </si>
  <si>
    <t>Researcher</t>
  </si>
  <si>
    <t>05/2009</t>
  </si>
  <si>
    <t>06/2009</t>
  </si>
  <si>
    <t>19/06/2009</t>
  </si>
  <si>
    <t>Kick-off meeting</t>
  </si>
  <si>
    <t>Belgium</t>
  </si>
  <si>
    <t>21/01/2009</t>
  </si>
  <si>
    <t>11/02/2009</t>
  </si>
  <si>
    <t>16/02/2009 - 17/02/2009</t>
  </si>
  <si>
    <t>Flight Brussels - Stockholm</t>
  </si>
  <si>
    <t>Train Paris - Brussels</t>
  </si>
  <si>
    <t>25/03/2009</t>
  </si>
  <si>
    <t>EUR</t>
  </si>
  <si>
    <t>Hotel</t>
  </si>
  <si>
    <t>Metro card</t>
  </si>
  <si>
    <t>Daily allowance</t>
  </si>
  <si>
    <t>Advance payment for case study work (data collection, interviews)</t>
  </si>
  <si>
    <t>Dinner at Kick-off meeting, Brussels</t>
  </si>
  <si>
    <t>16/02/2009</t>
  </si>
  <si>
    <t>Airport train, Belgium</t>
  </si>
  <si>
    <t>17/02/2009</t>
  </si>
  <si>
    <t>07/01/2009</t>
  </si>
  <si>
    <t>Printing of poster</t>
  </si>
  <si>
    <t>28/05/2009</t>
  </si>
  <si>
    <t>25/06/2009</t>
  </si>
  <si>
    <t>N/A</t>
  </si>
  <si>
    <t>Overhead, indirect general costs</t>
  </si>
  <si>
    <t>ESPON SKH</t>
  </si>
  <si>
    <t>NSPR</t>
  </si>
  <si>
    <t>Jordan White</t>
  </si>
  <si>
    <t>Kate Loyd</t>
  </si>
  <si>
    <t>SE-111 86 Malmo</t>
  </si>
  <si>
    <t>Finland</t>
  </si>
  <si>
    <t>24.554</t>
  </si>
  <si>
    <t>Erik Evens</t>
  </si>
  <si>
    <t>Alexandra Mayer</t>
  </si>
  <si>
    <t>Julia Holmes</t>
  </si>
  <si>
    <t>Peter Knober</t>
  </si>
  <si>
    <t>SEK (Sweden)</t>
  </si>
  <si>
    <t>Swedish krona</t>
  </si>
  <si>
    <r>
      <t>Download in CSV format</t>
    </r>
    <r>
      <rPr>
        <sz val="10"/>
        <color indexed="8"/>
        <rFont val="Arial"/>
        <family val="2"/>
      </rPr>
      <t xml:space="preserve">    </t>
    </r>
    <r>
      <rPr>
        <b/>
        <sz val="8"/>
        <color indexed="18"/>
        <rFont val="Verdana"/>
        <family val="2"/>
      </rPr>
      <t>Download in table format</t>
    </r>
  </si>
  <si>
    <t>Dates of validity</t>
  </si>
  <si>
    <t>Currency</t>
  </si>
  <si>
    <t>Rate</t>
  </si>
  <si>
    <t>EUR/SEK</t>
  </si>
  <si>
    <t>Hours worked in February but paid in March</t>
  </si>
  <si>
    <t>salary raise, hourly rate is recalculated</t>
  </si>
  <si>
    <t>calculation and verifications enclosed for FLC</t>
  </si>
  <si>
    <t>KO548</t>
  </si>
  <si>
    <t>laptop</t>
  </si>
  <si>
    <t>BAR</t>
  </si>
  <si>
    <t>University of Platon</t>
  </si>
  <si>
    <t>Duplo</t>
  </si>
  <si>
    <t>Yes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</si>
</sst>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2]\ #,##0.00;[Red]\-[$€-2]\ #,##0.00"/>
    <numFmt numFmtId="177" formatCode="[$€-2]\ #,##0.00"/>
    <numFmt numFmtId="178" formatCode="mm/yyyy"/>
    <numFmt numFmtId="179" formatCode="mm/yyyy"/>
    <numFmt numFmtId="180" formatCode="dd/mm/yyyy"/>
    <numFmt numFmtId="181" formatCode="0.0"/>
    <numFmt numFmtId="182" formatCode="0.00000"/>
    <numFmt numFmtId="183" formatCode="#,##0.00\ _€"/>
    <numFmt numFmtId="184" formatCode="&quot;Yes&quot;;&quot;Yes&quot;;&quot;No&quot;"/>
    <numFmt numFmtId="185" formatCode="&quot;True&quot;;&quot;True&quot;;&quot;False&quot;"/>
    <numFmt numFmtId="186" formatCode="&quot;On&quot;;&quot;On&quot;;&quot;Off&quot;"/>
    <numFmt numFmtId="187" formatCode="[$€-2]\ #,##0.00_);[Red]\([$€-2]\ #,##0.00\)"/>
    <numFmt numFmtId="188" formatCode="[$-46E]dddd\ d\ mmmm\ yyyy"/>
    <numFmt numFmtId="189" formatCode="mmm\-yyyy"/>
  </numFmts>
  <fonts count="74">
    <font>
      <sz val="10"/>
      <name val="Arial"/>
      <family val="0"/>
    </font>
    <font>
      <u val="single"/>
      <sz val="10"/>
      <color indexed="36"/>
      <name val="Arial"/>
      <family val="2"/>
    </font>
    <font>
      <u val="single"/>
      <sz val="10"/>
      <color indexed="12"/>
      <name val="Arial"/>
      <family val="2"/>
    </font>
    <font>
      <sz val="8"/>
      <name val="Arial"/>
      <family val="2"/>
    </font>
    <font>
      <sz val="10"/>
      <name val="Verdana"/>
      <family val="2"/>
    </font>
    <font>
      <b/>
      <sz val="10"/>
      <name val="Verdana"/>
      <family val="2"/>
    </font>
    <font>
      <i/>
      <sz val="10"/>
      <color indexed="10"/>
      <name val="Verdana"/>
      <family val="2"/>
    </font>
    <font>
      <sz val="10"/>
      <color indexed="10"/>
      <name val="Verdana"/>
      <family val="2"/>
    </font>
    <font>
      <b/>
      <sz val="12"/>
      <name val="Verdana"/>
      <family val="2"/>
    </font>
    <font>
      <b/>
      <i/>
      <sz val="10"/>
      <name val="Verdana"/>
      <family val="2"/>
    </font>
    <font>
      <i/>
      <sz val="10"/>
      <name val="Verdana"/>
      <family val="2"/>
    </font>
    <font>
      <b/>
      <sz val="10"/>
      <color indexed="8"/>
      <name val="Verdana"/>
      <family val="2"/>
    </font>
    <font>
      <sz val="10"/>
      <color indexed="8"/>
      <name val="Verdana"/>
      <family val="2"/>
    </font>
    <font>
      <b/>
      <u val="single"/>
      <sz val="10"/>
      <color indexed="8"/>
      <name val="Verdana"/>
      <family val="2"/>
    </font>
    <font>
      <i/>
      <sz val="10"/>
      <color indexed="8"/>
      <name val="Verdana"/>
      <family val="2"/>
    </font>
    <font>
      <b/>
      <sz val="9"/>
      <name val="Verdana"/>
      <family val="2"/>
    </font>
    <font>
      <b/>
      <u val="single"/>
      <sz val="10"/>
      <name val="Verdana"/>
      <family val="2"/>
    </font>
    <font>
      <sz val="9"/>
      <name val="Arial"/>
      <family val="2"/>
    </font>
    <font>
      <sz val="9"/>
      <name val="Verdana"/>
      <family val="2"/>
    </font>
    <font>
      <b/>
      <sz val="10"/>
      <color indexed="10"/>
      <name val="Verdana"/>
      <family val="2"/>
    </font>
    <font>
      <sz val="3"/>
      <name val="Arial"/>
      <family val="2"/>
    </font>
    <font>
      <sz val="3"/>
      <name val="Verdana"/>
      <family val="2"/>
    </font>
    <font>
      <sz val="9"/>
      <color indexed="10"/>
      <name val="Verdana"/>
      <family val="2"/>
    </font>
    <font>
      <sz val="10"/>
      <color indexed="22"/>
      <name val="Arial"/>
      <family val="2"/>
    </font>
    <font>
      <sz val="10"/>
      <color indexed="22"/>
      <name val="Verdana"/>
      <family val="2"/>
    </font>
    <font>
      <sz val="12"/>
      <name val="Tahoma"/>
      <family val="2"/>
    </font>
    <font>
      <sz val="8"/>
      <name val="Tahoma"/>
      <family val="2"/>
    </font>
    <font>
      <sz val="10"/>
      <name val="Tahoma"/>
      <family val="2"/>
    </font>
    <font>
      <b/>
      <sz val="10"/>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8"/>
      <color indexed="18"/>
      <name val="Verdana"/>
      <family val="2"/>
    </font>
    <font>
      <sz val="8"/>
      <color indexed="9"/>
      <name val="Verdana"/>
      <family val="2"/>
    </font>
    <font>
      <b/>
      <sz val="12"/>
      <color indexed="18"/>
      <name val="Verdana"/>
      <family val="2"/>
    </font>
    <font>
      <sz val="8"/>
      <color indexed="1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80"/>
      <name val="Verdana"/>
      <family val="2"/>
    </font>
    <font>
      <sz val="8"/>
      <color rgb="FFFFFFFF"/>
      <name val="Verdana"/>
      <family val="2"/>
    </font>
    <font>
      <b/>
      <sz val="12"/>
      <color rgb="FF000080"/>
      <name val="Verdana"/>
      <family val="2"/>
    </font>
    <font>
      <sz val="10"/>
      <color rgb="FF000000"/>
      <name val="Arial"/>
      <family val="2"/>
    </font>
    <font>
      <sz val="8"/>
      <color rgb="FF000080"/>
      <name val="Verdana"/>
      <family val="2"/>
    </font>
    <font>
      <b/>
      <sz val="8"/>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rgb="FF000080"/>
        <bgColor indexed="64"/>
      </patternFill>
    </fill>
    <fill>
      <patternFill patternType="solid">
        <fgColor rgb="FFBFE0F0"/>
        <bgColor indexed="64"/>
      </patternFill>
    </fill>
  </fills>
  <borders count="7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medium"/>
      <top>
        <color indexed="63"/>
      </top>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thin"/>
      <top style="medium"/>
      <bottom style="medium"/>
    </border>
    <border>
      <left style="thin"/>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medium"/>
      <right style="thin"/>
      <top style="double"/>
      <bottom style="double"/>
    </border>
    <border>
      <left style="thin"/>
      <right style="thin"/>
      <top style="double"/>
      <bottom style="double"/>
    </border>
    <border>
      <left>
        <color indexed="63"/>
      </left>
      <right style="thin"/>
      <top style="double"/>
      <bottom style="double"/>
    </border>
    <border>
      <left style="thin"/>
      <right style="medium"/>
      <top style="double"/>
      <bottom style="double"/>
    </border>
    <border>
      <left style="medium"/>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color indexed="63"/>
      </right>
      <top style="thin"/>
      <bottom style="thin"/>
    </border>
    <border>
      <left style="thin"/>
      <right>
        <color indexed="63"/>
      </right>
      <top style="double"/>
      <bottom style="double"/>
    </border>
    <border>
      <left style="thin"/>
      <right>
        <color indexed="63"/>
      </right>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medium"/>
    </border>
    <border>
      <left style="thin"/>
      <right style="thin"/>
      <top style="medium"/>
      <bottom>
        <color indexed="63"/>
      </bottom>
    </border>
    <border>
      <left>
        <color indexed="63"/>
      </left>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11" borderId="0" applyNumberFormat="0" applyBorder="0" applyAlignment="0" applyProtection="0"/>
    <xf numFmtId="0" fontId="46" fillId="20" borderId="0" applyNumberFormat="0" applyBorder="0" applyAlignment="0" applyProtection="0"/>
    <xf numFmtId="0" fontId="46"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45" fillId="3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43" borderId="0" applyNumberFormat="0" applyBorder="0" applyAlignment="0" applyProtection="0"/>
    <xf numFmtId="0" fontId="38" fillId="44" borderId="1" applyNumberFormat="0" applyAlignment="0" applyProtection="0"/>
    <xf numFmtId="0" fontId="54" fillId="45" borderId="0" applyNumberFormat="0" applyBorder="0" applyAlignment="0" applyProtection="0"/>
    <xf numFmtId="0" fontId="39" fillId="44" borderId="2" applyNumberFormat="0" applyAlignment="0" applyProtection="0"/>
    <xf numFmtId="0" fontId="55" fillId="46" borderId="3" applyNumberFormat="0" applyAlignment="0" applyProtection="0"/>
    <xf numFmtId="0" fontId="56" fillId="47" borderId="4"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37" fillId="13" borderId="2" applyNumberFormat="0" applyAlignment="0" applyProtection="0"/>
    <xf numFmtId="0" fontId="44" fillId="0" borderId="5" applyNumberFormat="0" applyFill="0" applyAlignment="0" applyProtection="0"/>
    <xf numFmtId="0" fontId="43" fillId="0" borderId="0" applyNumberFormat="0" applyFill="0" applyBorder="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48" borderId="0" applyNumberFormat="0" applyBorder="0" applyAlignment="0" applyProtection="0"/>
    <xf numFmtId="0" fontId="34" fillId="10" borderId="0" applyNumberFormat="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49" borderId="3" applyNumberFormat="0" applyAlignment="0" applyProtection="0"/>
    <xf numFmtId="0" fontId="63" fillId="0" borderId="9" applyNumberFormat="0" applyFill="0" applyAlignment="0" applyProtection="0"/>
    <xf numFmtId="0" fontId="36" fillId="50" borderId="0" applyNumberFormat="0" applyBorder="0" applyAlignment="0" applyProtection="0"/>
    <xf numFmtId="0" fontId="0" fillId="51" borderId="10" applyNumberFormat="0" applyFont="0" applyAlignment="0" applyProtection="0"/>
    <xf numFmtId="0" fontId="0" fillId="52" borderId="11" applyNumberFormat="0" applyFont="0" applyAlignment="0" applyProtection="0"/>
    <xf numFmtId="0" fontId="64" fillId="46" borderId="12" applyNumberFormat="0" applyAlignment="0" applyProtection="0"/>
    <xf numFmtId="9" fontId="0" fillId="0" borderId="0" applyFont="0" applyFill="0" applyBorder="0" applyAlignment="0" applyProtection="0"/>
    <xf numFmtId="0" fontId="35" fillId="9" borderId="0" applyNumberFormat="0" applyBorder="0" applyAlignment="0" applyProtection="0"/>
    <xf numFmtId="0" fontId="65" fillId="0" borderId="0" applyNumberFormat="0" applyFill="0" applyBorder="0" applyAlignment="0" applyProtection="0"/>
    <xf numFmtId="0" fontId="66"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40" fillId="0" borderId="17" applyNumberFormat="0" applyFill="0" applyAlignment="0" applyProtection="0"/>
    <xf numFmtId="0" fontId="42" fillId="0" borderId="0" applyNumberFormat="0" applyFill="0" applyBorder="0" applyAlignment="0" applyProtection="0"/>
    <xf numFmtId="0" fontId="67" fillId="0" borderId="0" applyNumberFormat="0" applyFill="0" applyBorder="0" applyAlignment="0" applyProtection="0"/>
    <xf numFmtId="0" fontId="41" fillId="53" borderId="18" applyNumberFormat="0" applyAlignment="0" applyProtection="0"/>
  </cellStyleXfs>
  <cellXfs count="384">
    <xf numFmtId="0" fontId="0" fillId="0" borderId="0" xfId="0" applyAlignment="1">
      <alignment/>
    </xf>
    <xf numFmtId="0" fontId="0" fillId="44" borderId="0" xfId="0" applyFill="1" applyAlignment="1">
      <alignment/>
    </xf>
    <xf numFmtId="0" fontId="5" fillId="44" borderId="0" xfId="0" applyFont="1" applyFill="1" applyAlignment="1">
      <alignment vertical="top"/>
    </xf>
    <xf numFmtId="0" fontId="5" fillId="44" borderId="0" xfId="0" applyFont="1" applyFill="1" applyBorder="1" applyAlignment="1">
      <alignment vertical="center"/>
    </xf>
    <xf numFmtId="0" fontId="5" fillId="44" borderId="0" xfId="0" applyFont="1" applyFill="1" applyAlignment="1">
      <alignment horizontal="center" vertical="top"/>
    </xf>
    <xf numFmtId="0" fontId="5" fillId="44" borderId="0" xfId="0" applyFont="1" applyFill="1" applyBorder="1" applyAlignment="1">
      <alignment horizontal="left" vertical="center" wrapText="1"/>
    </xf>
    <xf numFmtId="0" fontId="4" fillId="44" borderId="0" xfId="0" applyFont="1" applyFill="1" applyBorder="1" applyAlignment="1">
      <alignment vertical="center"/>
    </xf>
    <xf numFmtId="0" fontId="5" fillId="44" borderId="0" xfId="0" applyFont="1" applyFill="1" applyAlignment="1">
      <alignment vertical="center"/>
    </xf>
    <xf numFmtId="0" fontId="5" fillId="44" borderId="0" xfId="0" applyFont="1" applyFill="1" applyAlignment="1">
      <alignment horizontal="center" vertical="center"/>
    </xf>
    <xf numFmtId="0" fontId="0" fillId="44" borderId="0" xfId="0" applyFill="1" applyAlignment="1">
      <alignment vertical="center"/>
    </xf>
    <xf numFmtId="0" fontId="4" fillId="44" borderId="0" xfId="0" applyFont="1" applyFill="1" applyBorder="1" applyAlignment="1">
      <alignment horizontal="left" vertical="center"/>
    </xf>
    <xf numFmtId="0" fontId="5" fillId="44" borderId="0" xfId="0" applyFont="1" applyFill="1" applyBorder="1" applyAlignment="1">
      <alignment vertical="center" wrapText="1"/>
    </xf>
    <xf numFmtId="0" fontId="4" fillId="44" borderId="0" xfId="0" applyFont="1" applyFill="1" applyBorder="1" applyAlignment="1" applyProtection="1">
      <alignment horizontal="left" vertical="center" wrapText="1"/>
      <protection hidden="1"/>
    </xf>
    <xf numFmtId="0" fontId="4" fillId="54" borderId="0" xfId="0" applyFont="1" applyFill="1" applyBorder="1" applyAlignment="1" applyProtection="1">
      <alignment horizontal="left" vertical="center" wrapText="1"/>
      <protection hidden="1"/>
    </xf>
    <xf numFmtId="0" fontId="4" fillId="54" borderId="0" xfId="0" applyFont="1" applyFill="1" applyBorder="1" applyAlignment="1">
      <alignment vertical="center" wrapText="1"/>
    </xf>
    <xf numFmtId="0" fontId="4" fillId="54" borderId="0" xfId="0" applyFont="1" applyFill="1" applyBorder="1" applyAlignment="1">
      <alignment vertical="center"/>
    </xf>
    <xf numFmtId="0" fontId="4" fillId="54" borderId="0" xfId="0" applyFont="1" applyFill="1" applyBorder="1" applyAlignment="1">
      <alignment horizontal="left" vertical="center"/>
    </xf>
    <xf numFmtId="0" fontId="5" fillId="54" borderId="0" xfId="0" applyFont="1" applyFill="1" applyBorder="1" applyAlignment="1">
      <alignment vertical="center"/>
    </xf>
    <xf numFmtId="0" fontId="4" fillId="54" borderId="0" xfId="0" applyFont="1" applyFill="1" applyBorder="1" applyAlignment="1">
      <alignment horizontal="right" vertical="top"/>
    </xf>
    <xf numFmtId="0" fontId="4" fillId="54" borderId="0" xfId="0" applyFont="1" applyFill="1" applyBorder="1" applyAlignment="1">
      <alignment/>
    </xf>
    <xf numFmtId="0" fontId="4" fillId="54" borderId="0" xfId="0" applyFont="1" applyFill="1" applyBorder="1" applyAlignment="1">
      <alignment horizontal="left" vertical="center" wrapText="1"/>
    </xf>
    <xf numFmtId="0" fontId="9" fillId="54" borderId="0" xfId="0" applyFont="1" applyFill="1" applyBorder="1" applyAlignment="1">
      <alignment vertical="center"/>
    </xf>
    <xf numFmtId="0" fontId="4" fillId="54" borderId="0" xfId="0" applyFont="1" applyFill="1" applyBorder="1" applyAlignment="1">
      <alignment horizontal="right" vertical="top" wrapText="1"/>
    </xf>
    <xf numFmtId="0" fontId="10" fillId="54" borderId="0" xfId="0" applyFont="1" applyFill="1" applyBorder="1" applyAlignment="1">
      <alignment horizontal="right" vertical="top"/>
    </xf>
    <xf numFmtId="0" fontId="12" fillId="54" borderId="0" xfId="0" applyFont="1" applyFill="1" applyBorder="1" applyAlignment="1">
      <alignment vertical="center"/>
    </xf>
    <xf numFmtId="0" fontId="5" fillId="54" borderId="0" xfId="0" applyFont="1" applyFill="1" applyBorder="1" applyAlignment="1">
      <alignment horizontal="right" vertical="top"/>
    </xf>
    <xf numFmtId="0" fontId="12" fillId="54" borderId="0" xfId="0" applyFont="1" applyFill="1" applyBorder="1" applyAlignment="1">
      <alignment vertical="center" wrapText="1"/>
    </xf>
    <xf numFmtId="0" fontId="12" fillId="54" borderId="0" xfId="0" applyFont="1" applyFill="1" applyBorder="1" applyAlignment="1">
      <alignment horizontal="right" vertical="center"/>
    </xf>
    <xf numFmtId="0" fontId="12" fillId="54" borderId="0" xfId="0" applyFont="1" applyFill="1" applyBorder="1" applyAlignment="1">
      <alignment horizontal="left" vertical="center"/>
    </xf>
    <xf numFmtId="0" fontId="4" fillId="54" borderId="0" xfId="0" applyFont="1" applyFill="1" applyBorder="1" applyAlignment="1">
      <alignment horizontal="right" vertical="center"/>
    </xf>
    <xf numFmtId="0" fontId="13" fillId="54" borderId="0" xfId="0" applyFont="1" applyFill="1" applyBorder="1" applyAlignment="1">
      <alignment vertical="center"/>
    </xf>
    <xf numFmtId="0" fontId="14" fillId="54" borderId="0" xfId="0" applyFont="1" applyFill="1" applyBorder="1" applyAlignment="1">
      <alignment vertical="center"/>
    </xf>
    <xf numFmtId="0" fontId="10" fillId="54" borderId="0" xfId="0" applyFont="1" applyFill="1" applyBorder="1" applyAlignment="1">
      <alignment vertical="center"/>
    </xf>
    <xf numFmtId="0" fontId="5" fillId="54" borderId="19" xfId="0" applyFont="1" applyFill="1" applyBorder="1" applyAlignment="1">
      <alignment horizontal="center" vertical="center" wrapText="1"/>
    </xf>
    <xf numFmtId="0" fontId="5" fillId="13" borderId="19"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55" borderId="19" xfId="0" applyFont="1" applyFill="1" applyBorder="1" applyAlignment="1">
      <alignment horizontal="center" vertical="center" wrapText="1"/>
    </xf>
    <xf numFmtId="0" fontId="4" fillId="44" borderId="0" xfId="0" applyFont="1" applyFill="1" applyBorder="1" applyAlignment="1">
      <alignment vertical="top"/>
    </xf>
    <xf numFmtId="0" fontId="0" fillId="0" borderId="0" xfId="0" applyAlignment="1">
      <alignment vertical="center"/>
    </xf>
    <xf numFmtId="0" fontId="20" fillId="44" borderId="0" xfId="0" applyFont="1" applyFill="1" applyAlignment="1">
      <alignment/>
    </xf>
    <xf numFmtId="0" fontId="21" fillId="44" borderId="0" xfId="0" applyFont="1" applyFill="1" applyBorder="1" applyAlignment="1">
      <alignment vertical="center"/>
    </xf>
    <xf numFmtId="0" fontId="21" fillId="44" borderId="0" xfId="0" applyFont="1" applyFill="1" applyBorder="1" applyAlignment="1">
      <alignment horizontal="center" vertical="center"/>
    </xf>
    <xf numFmtId="0" fontId="20" fillId="0" borderId="0" xfId="0" applyFont="1" applyAlignment="1">
      <alignment/>
    </xf>
    <xf numFmtId="0" fontId="21" fillId="44" borderId="0" xfId="0" applyFont="1" applyFill="1" applyBorder="1" applyAlignment="1">
      <alignment horizontal="left" vertical="center"/>
    </xf>
    <xf numFmtId="49" fontId="4" fillId="54" borderId="20" xfId="0" applyNumberFormat="1" applyFont="1" applyFill="1" applyBorder="1" applyAlignment="1" applyProtection="1">
      <alignment horizontal="left" vertical="center" wrapText="1"/>
      <protection locked="0"/>
    </xf>
    <xf numFmtId="0" fontId="5" fillId="10" borderId="0" xfId="0" applyFont="1" applyFill="1" applyAlignment="1">
      <alignment horizontal="left" vertical="center"/>
    </xf>
    <xf numFmtId="49" fontId="4" fillId="54" borderId="21" xfId="0" applyNumberFormat="1" applyFont="1" applyFill="1" applyBorder="1" applyAlignment="1" applyProtection="1">
      <alignment horizontal="left" vertical="center" wrapText="1"/>
      <protection locked="0"/>
    </xf>
    <xf numFmtId="178" fontId="4" fillId="54" borderId="21" xfId="0" applyNumberFormat="1" applyFont="1" applyFill="1" applyBorder="1" applyAlignment="1" applyProtection="1">
      <alignment horizontal="right" vertical="center" wrapText="1"/>
      <protection locked="0"/>
    </xf>
    <xf numFmtId="0" fontId="4" fillId="54" borderId="21" xfId="0" applyFont="1" applyFill="1" applyBorder="1" applyAlignment="1" applyProtection="1">
      <alignment horizontal="center" vertical="center" wrapText="1"/>
      <protection locked="0"/>
    </xf>
    <xf numFmtId="0" fontId="4" fillId="54" borderId="21" xfId="0" applyFont="1" applyFill="1" applyBorder="1" applyAlignment="1" applyProtection="1">
      <alignment horizontal="right" vertical="center" wrapText="1"/>
      <protection locked="0"/>
    </xf>
    <xf numFmtId="49" fontId="4" fillId="54" borderId="22" xfId="0" applyNumberFormat="1" applyFont="1" applyFill="1" applyBorder="1" applyAlignment="1" applyProtection="1">
      <alignment horizontal="left" vertical="center" wrapText="1"/>
      <protection locked="0"/>
    </xf>
    <xf numFmtId="0" fontId="5" fillId="44" borderId="0" xfId="0" applyFont="1" applyFill="1" applyBorder="1" applyAlignment="1" applyProtection="1">
      <alignment horizontal="left" vertical="center" wrapText="1"/>
      <protection/>
    </xf>
    <xf numFmtId="0" fontId="8" fillId="44" borderId="0" xfId="0" applyFont="1" applyFill="1" applyAlignment="1" applyProtection="1">
      <alignment horizontal="left" vertical="center"/>
      <protection/>
    </xf>
    <xf numFmtId="0" fontId="4" fillId="54" borderId="23" xfId="0" applyNumberFormat="1" applyFont="1" applyFill="1" applyBorder="1" applyAlignment="1" applyProtection="1">
      <alignment horizontal="left" vertical="center" wrapText="1"/>
      <protection locked="0"/>
    </xf>
    <xf numFmtId="0" fontId="4" fillId="54" borderId="19" xfId="0" applyNumberFormat="1" applyFont="1" applyFill="1" applyBorder="1" applyAlignment="1" applyProtection="1">
      <alignment horizontal="left" vertical="center" wrapText="1"/>
      <protection locked="0"/>
    </xf>
    <xf numFmtId="2" fontId="4" fillId="54" borderId="19" xfId="0" applyNumberFormat="1" applyFont="1" applyFill="1" applyBorder="1" applyAlignment="1" applyProtection="1">
      <alignment horizontal="right" vertical="center" wrapText="1"/>
      <protection locked="0"/>
    </xf>
    <xf numFmtId="0" fontId="4" fillId="54" borderId="19" xfId="0" applyNumberFormat="1" applyFont="1" applyFill="1" applyBorder="1" applyAlignment="1" applyProtection="1">
      <alignment horizontal="center" vertical="center" wrapText="1"/>
      <protection locked="0"/>
    </xf>
    <xf numFmtId="0" fontId="4" fillId="54" borderId="19" xfId="0" applyNumberFormat="1" applyFont="1" applyFill="1" applyBorder="1" applyAlignment="1" applyProtection="1">
      <alignment horizontal="right" vertical="center" wrapText="1"/>
      <protection locked="0"/>
    </xf>
    <xf numFmtId="0" fontId="4" fillId="54" borderId="24" xfId="0" applyNumberFormat="1" applyFont="1" applyFill="1" applyBorder="1" applyAlignment="1" applyProtection="1">
      <alignment horizontal="left" vertical="center" wrapText="1"/>
      <protection locked="0"/>
    </xf>
    <xf numFmtId="0" fontId="4" fillId="44" borderId="0" xfId="0" applyFont="1" applyFill="1" applyAlignment="1" applyProtection="1">
      <alignment/>
      <protection/>
    </xf>
    <xf numFmtId="0" fontId="4" fillId="0" borderId="0" xfId="0" applyFont="1" applyAlignment="1" applyProtection="1">
      <alignment/>
      <protection/>
    </xf>
    <xf numFmtId="0" fontId="5" fillId="44" borderId="0" xfId="0" applyFont="1" applyFill="1" applyAlignment="1" applyProtection="1">
      <alignment horizontal="center"/>
      <protection/>
    </xf>
    <xf numFmtId="0" fontId="5" fillId="44" borderId="0" xfId="0" applyFont="1" applyFill="1" applyAlignment="1" applyProtection="1">
      <alignment horizontal="center" vertical="top"/>
      <protection/>
    </xf>
    <xf numFmtId="0" fontId="4" fillId="44" borderId="0" xfId="0" applyFont="1" applyFill="1" applyAlignment="1" applyProtection="1">
      <alignment horizontal="left" vertical="top" wrapText="1"/>
      <protection/>
    </xf>
    <xf numFmtId="0" fontId="5" fillId="44" borderId="0" xfId="0" applyFont="1" applyFill="1" applyAlignment="1" applyProtection="1">
      <alignment vertical="top"/>
      <protection/>
    </xf>
    <xf numFmtId="0" fontId="5" fillId="44" borderId="0" xfId="0" applyFont="1" applyFill="1" applyAlignment="1" applyProtection="1">
      <alignment horizontal="left" vertical="top"/>
      <protection/>
    </xf>
    <xf numFmtId="0" fontId="5" fillId="44" borderId="0" xfId="0" applyFont="1" applyFill="1" applyAlignment="1" applyProtection="1">
      <alignment horizontal="left" vertical="center"/>
      <protection/>
    </xf>
    <xf numFmtId="0" fontId="5" fillId="44" borderId="0" xfId="0" applyFont="1" applyFill="1" applyAlignment="1" applyProtection="1">
      <alignment/>
      <protection/>
    </xf>
    <xf numFmtId="0" fontId="5" fillId="44" borderId="25" xfId="0" applyFont="1" applyFill="1" applyBorder="1" applyAlignment="1" applyProtection="1">
      <alignment vertical="center"/>
      <protection/>
    </xf>
    <xf numFmtId="0" fontId="5" fillId="44" borderId="26" xfId="0" applyFont="1" applyFill="1" applyBorder="1" applyAlignment="1" applyProtection="1">
      <alignment horizontal="center" vertical="center" wrapText="1"/>
      <protection/>
    </xf>
    <xf numFmtId="0" fontId="5" fillId="44" borderId="27" xfId="0" applyFont="1" applyFill="1" applyBorder="1" applyAlignment="1" applyProtection="1">
      <alignment horizontal="center" vertical="center" wrapText="1"/>
      <protection/>
    </xf>
    <xf numFmtId="177" fontId="4" fillId="13" borderId="21" xfId="0" applyNumberFormat="1" applyFont="1" applyFill="1" applyBorder="1" applyAlignment="1" applyProtection="1">
      <alignment horizontal="right" vertical="center" wrapText="1"/>
      <protection/>
    </xf>
    <xf numFmtId="0" fontId="4" fillId="44" borderId="0" xfId="0" applyFont="1" applyFill="1" applyAlignment="1" applyProtection="1">
      <alignment wrapText="1"/>
      <protection/>
    </xf>
    <xf numFmtId="0" fontId="4" fillId="44" borderId="28" xfId="0" applyFont="1" applyFill="1" applyBorder="1" applyAlignment="1" applyProtection="1">
      <alignment/>
      <protection/>
    </xf>
    <xf numFmtId="0" fontId="4" fillId="0" borderId="0" xfId="0" applyFont="1" applyAlignment="1" applyProtection="1">
      <alignment wrapText="1"/>
      <protection/>
    </xf>
    <xf numFmtId="177" fontId="5" fillId="13" borderId="26" xfId="0" applyNumberFormat="1" applyFont="1" applyFill="1" applyBorder="1" applyAlignment="1" applyProtection="1">
      <alignment horizontal="right" vertical="center" wrapText="1"/>
      <protection/>
    </xf>
    <xf numFmtId="0" fontId="5" fillId="44" borderId="0" xfId="0" applyFont="1" applyFill="1" applyBorder="1" applyAlignment="1" applyProtection="1">
      <alignment horizontal="right" vertical="center" wrapText="1"/>
      <protection/>
    </xf>
    <xf numFmtId="0" fontId="5" fillId="44" borderId="0" xfId="0" applyFont="1" applyFill="1" applyBorder="1" applyAlignment="1" applyProtection="1">
      <alignment horizontal="center" vertical="center" wrapText="1"/>
      <protection/>
    </xf>
    <xf numFmtId="0" fontId="4" fillId="44" borderId="25" xfId="0" applyFont="1" applyFill="1" applyBorder="1" applyAlignment="1" applyProtection="1">
      <alignment/>
      <protection/>
    </xf>
    <xf numFmtId="0" fontId="4" fillId="54" borderId="19" xfId="0" applyFont="1" applyFill="1" applyBorder="1" applyAlignment="1" applyProtection="1">
      <alignment horizontal="right" vertical="center" wrapText="1"/>
      <protection locked="0"/>
    </xf>
    <xf numFmtId="177" fontId="5" fillId="44" borderId="0" xfId="0" applyNumberFormat="1" applyFont="1" applyFill="1" applyBorder="1" applyAlignment="1" applyProtection="1">
      <alignment horizontal="right" vertical="center" wrapText="1"/>
      <protection/>
    </xf>
    <xf numFmtId="0" fontId="5" fillId="44" borderId="0" xfId="0" applyFont="1" applyFill="1" applyBorder="1" applyAlignment="1" applyProtection="1">
      <alignment horizontal="left" vertical="center"/>
      <protection/>
    </xf>
    <xf numFmtId="0" fontId="4" fillId="54" borderId="20" xfId="0" applyFont="1" applyFill="1" applyBorder="1" applyAlignment="1" applyProtection="1">
      <alignment horizontal="left" vertical="center" wrapText="1"/>
      <protection locked="0"/>
    </xf>
    <xf numFmtId="0" fontId="4" fillId="54" borderId="21" xfId="0" applyFont="1" applyFill="1" applyBorder="1" applyAlignment="1" applyProtection="1">
      <alignment horizontal="left" vertical="center" wrapText="1"/>
      <protection locked="0"/>
    </xf>
    <xf numFmtId="0" fontId="4" fillId="54" borderId="22" xfId="0" applyFont="1" applyFill="1" applyBorder="1" applyAlignment="1" applyProtection="1">
      <alignment horizontal="left" vertical="center" wrapText="1"/>
      <protection locked="0"/>
    </xf>
    <xf numFmtId="0" fontId="4" fillId="54" borderId="23" xfId="0" applyFont="1" applyFill="1" applyBorder="1" applyAlignment="1" applyProtection="1">
      <alignment horizontal="left" vertical="center" wrapText="1"/>
      <protection locked="0"/>
    </xf>
    <xf numFmtId="0" fontId="4" fillId="54" borderId="19" xfId="0" applyFont="1" applyFill="1" applyBorder="1" applyAlignment="1" applyProtection="1">
      <alignment horizontal="left" vertical="center" wrapText="1"/>
      <protection locked="0"/>
    </xf>
    <xf numFmtId="0" fontId="4" fillId="54" borderId="19" xfId="0" applyFont="1" applyFill="1" applyBorder="1" applyAlignment="1" applyProtection="1">
      <alignment horizontal="center" vertical="center" wrapText="1"/>
      <protection locked="0"/>
    </xf>
    <xf numFmtId="0" fontId="4" fillId="54" borderId="24" xfId="0" applyFont="1" applyFill="1" applyBorder="1" applyAlignment="1" applyProtection="1">
      <alignment horizontal="left" vertical="center" wrapText="1"/>
      <protection locked="0"/>
    </xf>
    <xf numFmtId="0" fontId="5" fillId="55" borderId="0" xfId="0" applyFont="1" applyFill="1" applyAlignment="1" applyProtection="1">
      <alignment horizontal="left" vertical="top"/>
      <protection/>
    </xf>
    <xf numFmtId="0" fontId="4" fillId="44" borderId="0" xfId="0" applyFont="1" applyFill="1" applyAlignment="1" applyProtection="1">
      <alignment horizontal="left" vertical="top"/>
      <protection/>
    </xf>
    <xf numFmtId="0" fontId="6" fillId="44" borderId="0" xfId="0" applyFont="1" applyFill="1" applyAlignment="1" applyProtection="1">
      <alignment vertical="top"/>
      <protection/>
    </xf>
    <xf numFmtId="49" fontId="4" fillId="44" borderId="29" xfId="0" applyNumberFormat="1" applyFont="1" applyFill="1" applyBorder="1" applyAlignment="1" applyProtection="1">
      <alignment horizontal="left" vertical="center" wrapText="1"/>
      <protection/>
    </xf>
    <xf numFmtId="177" fontId="4" fillId="13" borderId="19" xfId="0" applyNumberFormat="1" applyFont="1" applyFill="1" applyBorder="1" applyAlignment="1" applyProtection="1">
      <alignment horizontal="right" wrapText="1"/>
      <protection/>
    </xf>
    <xf numFmtId="0" fontId="4" fillId="44" borderId="28" xfId="0" applyFont="1" applyFill="1" applyBorder="1" applyAlignment="1" applyProtection="1">
      <alignment wrapText="1"/>
      <protection/>
    </xf>
    <xf numFmtId="177" fontId="4" fillId="13" borderId="30" xfId="0" applyNumberFormat="1" applyFont="1" applyFill="1" applyBorder="1" applyAlignment="1" applyProtection="1">
      <alignment horizontal="right" wrapText="1"/>
      <protection/>
    </xf>
    <xf numFmtId="0" fontId="4" fillId="44" borderId="0" xfId="0" applyFont="1" applyFill="1" applyBorder="1" applyAlignment="1" applyProtection="1">
      <alignment/>
      <protection/>
    </xf>
    <xf numFmtId="0" fontId="4" fillId="44" borderId="0" xfId="0" applyFont="1" applyFill="1" applyBorder="1" applyAlignment="1" applyProtection="1">
      <alignment horizontal="left"/>
      <protection/>
    </xf>
    <xf numFmtId="0" fontId="4" fillId="44" borderId="0" xfId="0" applyFont="1" applyFill="1" applyAlignment="1" applyProtection="1">
      <alignment vertical="center"/>
      <protection/>
    </xf>
    <xf numFmtId="0" fontId="5" fillId="44" borderId="0" xfId="0" applyFont="1" applyFill="1" applyAlignment="1" applyProtection="1">
      <alignment vertical="center"/>
      <protection/>
    </xf>
    <xf numFmtId="0" fontId="4" fillId="0" borderId="0" xfId="0" applyFont="1" applyAlignment="1" applyProtection="1">
      <alignment vertical="center"/>
      <protection/>
    </xf>
    <xf numFmtId="0" fontId="5" fillId="44" borderId="0" xfId="0" applyFont="1" applyFill="1" applyAlignment="1" applyProtection="1">
      <alignment horizontal="center" vertical="center"/>
      <protection/>
    </xf>
    <xf numFmtId="0" fontId="4" fillId="44" borderId="0" xfId="0" applyFont="1" applyFill="1" applyAlignment="1" applyProtection="1">
      <alignment vertical="center" wrapText="1"/>
      <protection/>
    </xf>
    <xf numFmtId="0" fontId="4" fillId="0" borderId="0" xfId="0" applyFont="1" applyAlignment="1" applyProtection="1">
      <alignment vertical="center" wrapText="1"/>
      <protection/>
    </xf>
    <xf numFmtId="177" fontId="4" fillId="13" borderId="19" xfId="0" applyNumberFormat="1" applyFont="1" applyFill="1" applyBorder="1" applyAlignment="1" applyProtection="1">
      <alignment horizontal="right" vertical="center" wrapText="1"/>
      <protection/>
    </xf>
    <xf numFmtId="49" fontId="4" fillId="44" borderId="24" xfId="0" applyNumberFormat="1" applyFont="1" applyFill="1" applyBorder="1" applyAlignment="1" applyProtection="1">
      <alignment horizontal="left" vertical="center" wrapText="1"/>
      <protection/>
    </xf>
    <xf numFmtId="177" fontId="4" fillId="13" borderId="31" xfId="0" applyNumberFormat="1" applyFont="1" applyFill="1" applyBorder="1" applyAlignment="1" applyProtection="1">
      <alignment horizontal="right" vertical="center" wrapText="1"/>
      <protection/>
    </xf>
    <xf numFmtId="49" fontId="4" fillId="44" borderId="28" xfId="0" applyNumberFormat="1" applyFont="1" applyFill="1" applyBorder="1" applyAlignment="1" applyProtection="1">
      <alignment horizontal="left" vertical="center" wrapText="1"/>
      <protection/>
    </xf>
    <xf numFmtId="49" fontId="4" fillId="44" borderId="32" xfId="0" applyNumberFormat="1" applyFont="1" applyFill="1" applyBorder="1" applyAlignment="1" applyProtection="1">
      <alignment horizontal="left" vertical="center" wrapText="1"/>
      <protection/>
    </xf>
    <xf numFmtId="178" fontId="4" fillId="44" borderId="32" xfId="0" applyNumberFormat="1" applyFont="1" applyFill="1" applyBorder="1" applyAlignment="1" applyProtection="1">
      <alignment horizontal="right" vertical="center" wrapText="1"/>
      <protection/>
    </xf>
    <xf numFmtId="2" fontId="4" fillId="44" borderId="32" xfId="0" applyNumberFormat="1" applyFont="1" applyFill="1" applyBorder="1" applyAlignment="1" applyProtection="1">
      <alignment horizontal="right" vertical="center" wrapText="1"/>
      <protection/>
    </xf>
    <xf numFmtId="0" fontId="4" fillId="44" borderId="32" xfId="0" applyFont="1" applyFill="1" applyBorder="1" applyAlignment="1" applyProtection="1">
      <alignment horizontal="center" vertical="center" wrapText="1"/>
      <protection/>
    </xf>
    <xf numFmtId="0" fontId="4" fillId="44" borderId="32" xfId="0" applyFont="1" applyFill="1" applyBorder="1" applyAlignment="1" applyProtection="1">
      <alignment horizontal="right" vertical="center" wrapText="1"/>
      <protection/>
    </xf>
    <xf numFmtId="177" fontId="4" fillId="44" borderId="32" xfId="0" applyNumberFormat="1" applyFont="1" applyFill="1" applyBorder="1" applyAlignment="1" applyProtection="1">
      <alignment horizontal="right" vertical="center" wrapText="1"/>
      <protection/>
    </xf>
    <xf numFmtId="49" fontId="4" fillId="44" borderId="33" xfId="0" applyNumberFormat="1" applyFont="1" applyFill="1" applyBorder="1" applyAlignment="1" applyProtection="1">
      <alignment horizontal="left" vertical="center" wrapText="1"/>
      <protection/>
    </xf>
    <xf numFmtId="177" fontId="5" fillId="13" borderId="34" xfId="0" applyNumberFormat="1" applyFont="1" applyFill="1" applyBorder="1" applyAlignment="1" applyProtection="1">
      <alignment horizontal="right" vertical="center" wrapText="1"/>
      <protection/>
    </xf>
    <xf numFmtId="0" fontId="5" fillId="44" borderId="35" xfId="0" applyFont="1" applyFill="1" applyBorder="1" applyAlignment="1" applyProtection="1">
      <alignment horizontal="center" vertical="center" wrapText="1"/>
      <protection/>
    </xf>
    <xf numFmtId="0" fontId="5" fillId="44" borderId="0" xfId="0" applyFont="1" applyFill="1" applyAlignment="1" applyProtection="1">
      <alignment horizontal="left" wrapText="1"/>
      <protection/>
    </xf>
    <xf numFmtId="0" fontId="5" fillId="44" borderId="0" xfId="0" applyFont="1" applyFill="1" applyAlignment="1" applyProtection="1">
      <alignment horizontal="left"/>
      <protection/>
    </xf>
    <xf numFmtId="49" fontId="5" fillId="44" borderId="0" xfId="0" applyNumberFormat="1" applyFont="1" applyFill="1" applyBorder="1" applyAlignment="1" applyProtection="1">
      <alignment vertical="center" wrapText="1"/>
      <protection/>
    </xf>
    <xf numFmtId="49" fontId="4" fillId="44" borderId="36" xfId="0" applyNumberFormat="1" applyFont="1" applyFill="1" applyBorder="1" applyAlignment="1" applyProtection="1">
      <alignment horizontal="left" vertical="center" wrapText="1"/>
      <protection/>
    </xf>
    <xf numFmtId="49" fontId="4" fillId="44" borderId="0" xfId="0" applyNumberFormat="1" applyFont="1" applyFill="1" applyBorder="1" applyAlignment="1" applyProtection="1">
      <alignment horizontal="left" vertical="center" wrapText="1"/>
      <protection/>
    </xf>
    <xf numFmtId="178" fontId="4" fillId="44" borderId="0" xfId="0" applyNumberFormat="1" applyFont="1" applyFill="1" applyBorder="1" applyAlignment="1" applyProtection="1">
      <alignment horizontal="right" vertical="center" wrapText="1"/>
      <protection/>
    </xf>
    <xf numFmtId="2" fontId="4" fillId="44" borderId="0" xfId="0" applyNumberFormat="1" applyFont="1" applyFill="1" applyBorder="1" applyAlignment="1" applyProtection="1">
      <alignment horizontal="right" vertical="center" wrapText="1"/>
      <protection/>
    </xf>
    <xf numFmtId="0" fontId="4" fillId="44" borderId="0" xfId="0" applyFont="1" applyFill="1" applyBorder="1" applyAlignment="1" applyProtection="1">
      <alignment horizontal="right" vertical="center" wrapText="1"/>
      <protection/>
    </xf>
    <xf numFmtId="177" fontId="4" fillId="44" borderId="0" xfId="0" applyNumberFormat="1" applyFont="1" applyFill="1" applyBorder="1" applyAlignment="1" applyProtection="1">
      <alignment horizontal="right" vertical="center" wrapText="1"/>
      <protection/>
    </xf>
    <xf numFmtId="177" fontId="4" fillId="13" borderId="30" xfId="0" applyNumberFormat="1" applyFont="1" applyFill="1" applyBorder="1" applyAlignment="1" applyProtection="1">
      <alignment horizontal="right" vertical="center" wrapText="1"/>
      <protection/>
    </xf>
    <xf numFmtId="177" fontId="5" fillId="13" borderId="26" xfId="0" applyNumberFormat="1" applyFont="1" applyFill="1" applyBorder="1" applyAlignment="1" applyProtection="1">
      <alignment horizontal="right"/>
      <protection/>
    </xf>
    <xf numFmtId="177" fontId="4" fillId="0" borderId="31" xfId="0" applyNumberFormat="1" applyFont="1" applyBorder="1" applyAlignment="1" applyProtection="1">
      <alignment horizontal="right" vertical="center"/>
      <protection locked="0"/>
    </xf>
    <xf numFmtId="0" fontId="0" fillId="0" borderId="0" xfId="0" applyAlignment="1" applyProtection="1">
      <alignment/>
      <protection/>
    </xf>
    <xf numFmtId="0" fontId="4" fillId="44" borderId="0" xfId="0" applyFont="1" applyFill="1" applyAlignment="1" applyProtection="1">
      <alignment horizontal="center" vertical="center"/>
      <protection/>
    </xf>
    <xf numFmtId="0" fontId="5" fillId="44" borderId="37" xfId="0" applyFont="1" applyFill="1" applyBorder="1" applyAlignment="1" applyProtection="1">
      <alignment horizontal="center" vertical="center"/>
      <protection/>
    </xf>
    <xf numFmtId="0" fontId="5" fillId="44" borderId="38" xfId="0" applyFont="1" applyFill="1" applyBorder="1" applyAlignment="1" applyProtection="1">
      <alignment horizontal="center" vertical="center" wrapText="1"/>
      <protection/>
    </xf>
    <xf numFmtId="0" fontId="5" fillId="44" borderId="20" xfId="0" applyFont="1" applyFill="1" applyBorder="1" applyAlignment="1" applyProtection="1">
      <alignment horizontal="left" vertical="center"/>
      <protection/>
    </xf>
    <xf numFmtId="177" fontId="4" fillId="10" borderId="39" xfId="0" applyNumberFormat="1" applyFont="1" applyFill="1" applyBorder="1" applyAlignment="1" applyProtection="1">
      <alignment horizontal="right" vertical="center"/>
      <protection/>
    </xf>
    <xf numFmtId="177" fontId="4" fillId="13" borderId="39" xfId="0" applyNumberFormat="1" applyFont="1" applyFill="1" applyBorder="1" applyAlignment="1" applyProtection="1">
      <alignment horizontal="right" vertical="center"/>
      <protection/>
    </xf>
    <xf numFmtId="177" fontId="4" fillId="13" borderId="22" xfId="0" applyNumberFormat="1" applyFont="1" applyFill="1" applyBorder="1" applyAlignment="1" applyProtection="1">
      <alignment horizontal="right" vertical="center"/>
      <protection/>
    </xf>
    <xf numFmtId="0" fontId="5" fillId="44" borderId="23" xfId="0" applyFont="1" applyFill="1" applyBorder="1" applyAlignment="1" applyProtection="1">
      <alignment horizontal="left" vertical="center"/>
      <protection/>
    </xf>
    <xf numFmtId="177" fontId="4" fillId="13" borderId="40" xfId="0" applyNumberFormat="1" applyFont="1" applyFill="1" applyBorder="1" applyAlignment="1" applyProtection="1">
      <alignment horizontal="right" vertical="center"/>
      <protection/>
    </xf>
    <xf numFmtId="0" fontId="5" fillId="44" borderId="41" xfId="0" applyFont="1" applyFill="1" applyBorder="1" applyAlignment="1" applyProtection="1">
      <alignment horizontal="left" vertical="center"/>
      <protection/>
    </xf>
    <xf numFmtId="177" fontId="4" fillId="13" borderId="42" xfId="0" applyNumberFormat="1" applyFont="1" applyFill="1" applyBorder="1" applyAlignment="1" applyProtection="1">
      <alignment horizontal="right" vertical="center"/>
      <protection/>
    </xf>
    <xf numFmtId="0" fontId="5" fillId="44" borderId="43" xfId="0" applyFont="1" applyFill="1" applyBorder="1" applyAlignment="1" applyProtection="1">
      <alignment horizontal="right" vertical="center"/>
      <protection/>
    </xf>
    <xf numFmtId="177" fontId="5" fillId="10" borderId="44" xfId="0" applyNumberFormat="1" applyFont="1" applyFill="1" applyBorder="1" applyAlignment="1" applyProtection="1">
      <alignment horizontal="right" vertical="center"/>
      <protection/>
    </xf>
    <xf numFmtId="177" fontId="5" fillId="13" borderId="45" xfId="0" applyNumberFormat="1" applyFont="1" applyFill="1" applyBorder="1" applyAlignment="1" applyProtection="1">
      <alignment horizontal="right" vertical="center"/>
      <protection/>
    </xf>
    <xf numFmtId="177" fontId="5" fillId="13" borderId="44" xfId="0" applyNumberFormat="1" applyFont="1" applyFill="1" applyBorder="1" applyAlignment="1" applyProtection="1">
      <alignment horizontal="right" vertical="center"/>
      <protection/>
    </xf>
    <xf numFmtId="177" fontId="5" fillId="13" borderId="46" xfId="0" applyNumberFormat="1" applyFont="1" applyFill="1" applyBorder="1" applyAlignment="1" applyProtection="1">
      <alignment horizontal="right" vertical="center"/>
      <protection/>
    </xf>
    <xf numFmtId="0" fontId="5" fillId="44" borderId="47" xfId="0" applyFont="1" applyFill="1" applyBorder="1" applyAlignment="1" applyProtection="1">
      <alignment vertical="center"/>
      <protection/>
    </xf>
    <xf numFmtId="177" fontId="5" fillId="44" borderId="31" xfId="0" applyNumberFormat="1" applyFont="1" applyFill="1" applyBorder="1" applyAlignment="1" applyProtection="1">
      <alignment vertical="center"/>
      <protection/>
    </xf>
    <xf numFmtId="177" fontId="5" fillId="10" borderId="31" xfId="0" applyNumberFormat="1" applyFont="1" applyFill="1" applyBorder="1" applyAlignment="1" applyProtection="1">
      <alignment vertical="center"/>
      <protection/>
    </xf>
    <xf numFmtId="177" fontId="4" fillId="13" borderId="48" xfId="0" applyNumberFormat="1" applyFont="1" applyFill="1" applyBorder="1" applyAlignment="1" applyProtection="1">
      <alignment horizontal="right" vertical="center"/>
      <protection/>
    </xf>
    <xf numFmtId="177" fontId="4" fillId="13" borderId="31" xfId="0" applyNumberFormat="1" applyFont="1" applyFill="1" applyBorder="1" applyAlignment="1" applyProtection="1">
      <alignment horizontal="right" vertical="center"/>
      <protection/>
    </xf>
    <xf numFmtId="177" fontId="4" fillId="44" borderId="0" xfId="0" applyNumberFormat="1" applyFont="1" applyFill="1" applyBorder="1" applyAlignment="1" applyProtection="1">
      <alignment horizontal="right" vertical="center"/>
      <protection/>
    </xf>
    <xf numFmtId="177" fontId="4" fillId="44" borderId="49" xfId="0" applyNumberFormat="1" applyFont="1" applyFill="1" applyBorder="1" applyAlignment="1" applyProtection="1">
      <alignment vertical="center"/>
      <protection/>
    </xf>
    <xf numFmtId="0" fontId="5" fillId="44" borderId="37" xfId="0" applyFont="1" applyFill="1" applyBorder="1" applyAlignment="1" applyProtection="1">
      <alignment horizontal="right" vertical="center"/>
      <protection/>
    </xf>
    <xf numFmtId="177" fontId="5" fillId="10" borderId="26" xfId="0" applyNumberFormat="1" applyFont="1" applyFill="1" applyBorder="1" applyAlignment="1" applyProtection="1">
      <alignment vertical="center"/>
      <protection/>
    </xf>
    <xf numFmtId="177" fontId="5" fillId="13" borderId="26" xfId="0" applyNumberFormat="1" applyFont="1" applyFill="1" applyBorder="1" applyAlignment="1" applyProtection="1">
      <alignment horizontal="right" vertical="center"/>
      <protection/>
    </xf>
    <xf numFmtId="177" fontId="5" fillId="13" borderId="27" xfId="0" applyNumberFormat="1" applyFont="1" applyFill="1" applyBorder="1" applyAlignment="1" applyProtection="1">
      <alignment horizontal="right" vertical="center"/>
      <protection/>
    </xf>
    <xf numFmtId="0" fontId="5" fillId="44" borderId="50" xfId="0" applyFont="1" applyFill="1" applyBorder="1" applyAlignment="1" applyProtection="1">
      <alignment horizontal="right" vertical="center"/>
      <protection/>
    </xf>
    <xf numFmtId="177" fontId="5" fillId="44" borderId="34" xfId="0" applyNumberFormat="1" applyFont="1" applyFill="1" applyBorder="1" applyAlignment="1" applyProtection="1">
      <alignment vertical="center"/>
      <protection/>
    </xf>
    <xf numFmtId="177" fontId="5" fillId="13" borderId="34" xfId="0" applyNumberFormat="1" applyFont="1" applyFill="1" applyBorder="1" applyAlignment="1" applyProtection="1">
      <alignment horizontal="right" vertical="center"/>
      <protection/>
    </xf>
    <xf numFmtId="177" fontId="5" fillId="44" borderId="34" xfId="0" applyNumberFormat="1" applyFont="1" applyFill="1" applyBorder="1" applyAlignment="1" applyProtection="1">
      <alignment horizontal="right" vertical="center"/>
      <protection/>
    </xf>
    <xf numFmtId="177" fontId="5" fillId="44" borderId="51" xfId="0" applyNumberFormat="1" applyFont="1" applyFill="1" applyBorder="1" applyAlignment="1" applyProtection="1">
      <alignment horizontal="right" vertical="center"/>
      <protection/>
    </xf>
    <xf numFmtId="177" fontId="5" fillId="44" borderId="35" xfId="0" applyNumberFormat="1" applyFont="1" applyFill="1" applyBorder="1" applyAlignment="1" applyProtection="1">
      <alignment horizontal="right" vertical="center"/>
      <protection/>
    </xf>
    <xf numFmtId="0" fontId="5" fillId="44" borderId="0" xfId="0" applyFont="1" applyFill="1" applyBorder="1" applyAlignment="1" applyProtection="1">
      <alignment horizontal="right" vertical="center"/>
      <protection/>
    </xf>
    <xf numFmtId="0" fontId="5" fillId="44" borderId="0" xfId="0" applyFont="1" applyFill="1" applyBorder="1" applyAlignment="1" applyProtection="1">
      <alignment vertical="center"/>
      <protection/>
    </xf>
    <xf numFmtId="176" fontId="4" fillId="44" borderId="0" xfId="0" applyNumberFormat="1" applyFont="1" applyFill="1" applyBorder="1" applyAlignment="1" applyProtection="1">
      <alignment vertical="center"/>
      <protection/>
    </xf>
    <xf numFmtId="176" fontId="4" fillId="44" borderId="0" xfId="0" applyNumberFormat="1" applyFont="1" applyFill="1" applyBorder="1" applyAlignment="1" applyProtection="1">
      <alignment horizontal="right" vertical="center"/>
      <protection/>
    </xf>
    <xf numFmtId="177" fontId="4" fillId="44" borderId="19" xfId="0" applyNumberFormat="1" applyFont="1" applyFill="1" applyBorder="1" applyAlignment="1" applyProtection="1">
      <alignment horizontal="right" vertical="center"/>
      <protection/>
    </xf>
    <xf numFmtId="177" fontId="4" fillId="13" borderId="19" xfId="0" applyNumberFormat="1" applyFont="1" applyFill="1" applyBorder="1" applyAlignment="1" applyProtection="1">
      <alignment horizontal="right" vertical="center"/>
      <protection/>
    </xf>
    <xf numFmtId="177" fontId="4" fillId="44" borderId="52" xfId="0" applyNumberFormat="1" applyFont="1" applyFill="1" applyBorder="1" applyAlignment="1" applyProtection="1">
      <alignment horizontal="right" vertical="center"/>
      <protection/>
    </xf>
    <xf numFmtId="177" fontId="4" fillId="44" borderId="24" xfId="0" applyNumberFormat="1" applyFont="1" applyFill="1" applyBorder="1" applyAlignment="1" applyProtection="1">
      <alignment horizontal="right" vertical="center"/>
      <protection/>
    </xf>
    <xf numFmtId="177" fontId="4" fillId="44" borderId="30" xfId="0" applyNumberFormat="1" applyFont="1" applyFill="1" applyBorder="1" applyAlignment="1" applyProtection="1">
      <alignment horizontal="right" vertical="center"/>
      <protection/>
    </xf>
    <xf numFmtId="177" fontId="4" fillId="13" borderId="30" xfId="0" applyNumberFormat="1" applyFont="1" applyFill="1" applyBorder="1" applyAlignment="1" applyProtection="1">
      <alignment horizontal="right" vertical="center"/>
      <protection/>
    </xf>
    <xf numFmtId="177" fontId="5" fillId="44" borderId="44" xfId="0" applyNumberFormat="1" applyFont="1" applyFill="1" applyBorder="1" applyAlignment="1" applyProtection="1">
      <alignment horizontal="right" vertical="center"/>
      <protection/>
    </xf>
    <xf numFmtId="177" fontId="5" fillId="44" borderId="53" xfId="0" applyNumberFormat="1" applyFont="1" applyFill="1" applyBorder="1" applyAlignment="1" applyProtection="1">
      <alignment horizontal="right" vertical="center"/>
      <protection/>
    </xf>
    <xf numFmtId="177" fontId="5" fillId="44" borderId="46" xfId="0" applyNumberFormat="1" applyFont="1" applyFill="1" applyBorder="1" applyAlignment="1" applyProtection="1">
      <alignment horizontal="right" vertical="center"/>
      <protection/>
    </xf>
    <xf numFmtId="177" fontId="5" fillId="44" borderId="31" xfId="0" applyNumberFormat="1" applyFont="1" applyFill="1" applyBorder="1" applyAlignment="1" applyProtection="1">
      <alignment horizontal="right" vertical="center"/>
      <protection/>
    </xf>
    <xf numFmtId="177" fontId="4" fillId="10" borderId="31" xfId="0" applyNumberFormat="1" applyFont="1" applyFill="1" applyBorder="1" applyAlignment="1" applyProtection="1">
      <alignment horizontal="right" vertical="center"/>
      <protection/>
    </xf>
    <xf numFmtId="177" fontId="5" fillId="10" borderId="31" xfId="0" applyNumberFormat="1" applyFont="1" applyFill="1" applyBorder="1" applyAlignment="1" applyProtection="1">
      <alignment horizontal="right" vertical="center"/>
      <protection/>
    </xf>
    <xf numFmtId="177" fontId="4" fillId="44" borderId="54" xfId="0" applyNumberFormat="1" applyFont="1" applyFill="1" applyBorder="1" applyAlignment="1" applyProtection="1">
      <alignment horizontal="right" vertical="center"/>
      <protection/>
    </xf>
    <xf numFmtId="177" fontId="5" fillId="44" borderId="49" xfId="0" applyNumberFormat="1" applyFont="1" applyFill="1" applyBorder="1" applyAlignment="1" applyProtection="1">
      <alignment horizontal="right" vertical="center"/>
      <protection/>
    </xf>
    <xf numFmtId="177" fontId="5" fillId="44" borderId="26" xfId="0" applyNumberFormat="1" applyFont="1" applyFill="1" applyBorder="1" applyAlignment="1" applyProtection="1">
      <alignment horizontal="right" vertical="center"/>
      <protection/>
    </xf>
    <xf numFmtId="177" fontId="5" fillId="44" borderId="38" xfId="0" applyNumberFormat="1" applyFont="1" applyFill="1" applyBorder="1" applyAlignment="1" applyProtection="1">
      <alignment horizontal="right" vertical="center"/>
      <protection/>
    </xf>
    <xf numFmtId="177" fontId="5" fillId="44" borderId="27" xfId="0" applyNumberFormat="1" applyFont="1" applyFill="1" applyBorder="1" applyAlignment="1" applyProtection="1">
      <alignment horizontal="right" vertical="center"/>
      <protection/>
    </xf>
    <xf numFmtId="0" fontId="5" fillId="44" borderId="55" xfId="0" applyFont="1" applyFill="1" applyBorder="1" applyAlignment="1" applyProtection="1">
      <alignment horizontal="right" vertical="center"/>
      <protection/>
    </xf>
    <xf numFmtId="177" fontId="5" fillId="44" borderId="56" xfId="0" applyNumberFormat="1" applyFont="1" applyFill="1" applyBorder="1" applyAlignment="1" applyProtection="1">
      <alignment vertical="center"/>
      <protection/>
    </xf>
    <xf numFmtId="177" fontId="5" fillId="13" borderId="56" xfId="0" applyNumberFormat="1" applyFont="1" applyFill="1" applyBorder="1" applyAlignment="1" applyProtection="1">
      <alignment horizontal="right" vertical="center"/>
      <protection/>
    </xf>
    <xf numFmtId="177" fontId="5" fillId="44" borderId="56" xfId="0" applyNumberFormat="1" applyFont="1" applyFill="1" applyBorder="1" applyAlignment="1" applyProtection="1">
      <alignment horizontal="right" vertical="center"/>
      <protection/>
    </xf>
    <xf numFmtId="177" fontId="5" fillId="44" borderId="57" xfId="0" applyNumberFormat="1" applyFont="1" applyFill="1" applyBorder="1" applyAlignment="1" applyProtection="1">
      <alignment horizontal="right" vertical="center"/>
      <protection/>
    </xf>
    <xf numFmtId="177" fontId="5" fillId="44" borderId="58" xfId="0" applyNumberFormat="1" applyFont="1" applyFill="1" applyBorder="1" applyAlignment="1" applyProtection="1">
      <alignment horizontal="right" vertical="center"/>
      <protection/>
    </xf>
    <xf numFmtId="176" fontId="5" fillId="44" borderId="0" xfId="0" applyNumberFormat="1" applyFont="1" applyFill="1" applyBorder="1" applyAlignment="1" applyProtection="1">
      <alignment horizontal="right" vertical="center"/>
      <protection/>
    </xf>
    <xf numFmtId="177" fontId="4" fillId="44" borderId="49" xfId="0" applyNumberFormat="1" applyFont="1" applyFill="1" applyBorder="1" applyAlignment="1" applyProtection="1">
      <alignment horizontal="right" vertical="center"/>
      <protection/>
    </xf>
    <xf numFmtId="0" fontId="0" fillId="44" borderId="0" xfId="0" applyFill="1" applyAlignment="1" applyProtection="1">
      <alignment/>
      <protection/>
    </xf>
    <xf numFmtId="0" fontId="0" fillId="44" borderId="0" xfId="0" applyFill="1" applyAlignment="1" applyProtection="1">
      <alignment vertical="center"/>
      <protection/>
    </xf>
    <xf numFmtId="0" fontId="5" fillId="44" borderId="0" xfId="0" applyFont="1" applyFill="1" applyBorder="1" applyAlignment="1" applyProtection="1">
      <alignment horizontal="center" vertical="center"/>
      <protection/>
    </xf>
    <xf numFmtId="0" fontId="5" fillId="10" borderId="0" xfId="0" applyFont="1" applyFill="1" applyBorder="1" applyAlignment="1" applyProtection="1">
      <alignment horizontal="center" vertical="center"/>
      <protection/>
    </xf>
    <xf numFmtId="0" fontId="4" fillId="44" borderId="0" xfId="0" applyFont="1" applyFill="1" applyBorder="1" applyAlignment="1" applyProtection="1">
      <alignment horizontal="left" vertical="center"/>
      <protection/>
    </xf>
    <xf numFmtId="0" fontId="4" fillId="44" borderId="0" xfId="0" applyFont="1" applyFill="1" applyBorder="1" applyAlignment="1" applyProtection="1">
      <alignment vertical="center"/>
      <protection/>
    </xf>
    <xf numFmtId="14" fontId="5" fillId="44" borderId="0" xfId="0" applyNumberFormat="1" applyFont="1" applyFill="1" applyBorder="1" applyAlignment="1" applyProtection="1">
      <alignment horizontal="right" vertical="center"/>
      <protection/>
    </xf>
    <xf numFmtId="0" fontId="5" fillId="44" borderId="0" xfId="0" applyFont="1" applyFill="1" applyBorder="1" applyAlignment="1" applyProtection="1">
      <alignment vertical="center" wrapText="1"/>
      <protection/>
    </xf>
    <xf numFmtId="49" fontId="4" fillId="44" borderId="0" xfId="0" applyNumberFormat="1" applyFont="1" applyFill="1" applyBorder="1" applyAlignment="1" applyProtection="1">
      <alignment vertical="center"/>
      <protection/>
    </xf>
    <xf numFmtId="0" fontId="4" fillId="44" borderId="0" xfId="0" applyFont="1" applyFill="1" applyBorder="1" applyAlignment="1" applyProtection="1">
      <alignment vertical="center" wrapText="1"/>
      <protection/>
    </xf>
    <xf numFmtId="49" fontId="4" fillId="44" borderId="0" xfId="0" applyNumberFormat="1" applyFont="1" applyFill="1" applyBorder="1" applyAlignment="1" applyProtection="1">
      <alignment vertical="center" wrapText="1"/>
      <protection/>
    </xf>
    <xf numFmtId="0" fontId="0" fillId="44" borderId="0" xfId="0" applyFill="1" applyBorder="1" applyAlignment="1" applyProtection="1">
      <alignment vertical="center"/>
      <protection/>
    </xf>
    <xf numFmtId="0" fontId="0" fillId="0" borderId="0" xfId="0" applyFill="1" applyAlignment="1" applyProtection="1">
      <alignment/>
      <protection/>
    </xf>
    <xf numFmtId="0" fontId="4" fillId="54" borderId="0" xfId="0" applyFont="1" applyFill="1" applyBorder="1" applyAlignment="1" applyProtection="1">
      <alignment vertical="center" wrapText="1"/>
      <protection/>
    </xf>
    <xf numFmtId="49" fontId="4" fillId="54" borderId="0" xfId="0" applyNumberFormat="1" applyFont="1" applyFill="1" applyBorder="1" applyAlignment="1" applyProtection="1">
      <alignment vertical="center"/>
      <protection/>
    </xf>
    <xf numFmtId="0" fontId="0" fillId="54" borderId="0" xfId="0" applyFill="1" applyBorder="1" applyAlignment="1" applyProtection="1">
      <alignment vertical="center"/>
      <protection/>
    </xf>
    <xf numFmtId="0" fontId="17" fillId="44" borderId="0" xfId="0" applyFont="1" applyFill="1" applyAlignment="1" applyProtection="1">
      <alignment/>
      <protection/>
    </xf>
    <xf numFmtId="0" fontId="15" fillId="44" borderId="19" xfId="0" applyFont="1" applyFill="1" applyBorder="1" applyAlignment="1" applyProtection="1">
      <alignment horizontal="center" vertical="center" wrapText="1"/>
      <protection/>
    </xf>
    <xf numFmtId="0" fontId="18" fillId="44" borderId="0" xfId="0" applyFont="1" applyFill="1" applyBorder="1" applyAlignment="1" applyProtection="1">
      <alignment horizontal="left" vertical="center" wrapText="1"/>
      <protection/>
    </xf>
    <xf numFmtId="0" fontId="15" fillId="44" borderId="0" xfId="0" applyFont="1" applyFill="1" applyBorder="1" applyAlignment="1" applyProtection="1">
      <alignment vertical="center" wrapText="1"/>
      <protection/>
    </xf>
    <xf numFmtId="0" fontId="17" fillId="0" borderId="0" xfId="0" applyFont="1" applyAlignment="1" applyProtection="1">
      <alignment/>
      <protection/>
    </xf>
    <xf numFmtId="0" fontId="4" fillId="44" borderId="0" xfId="0" applyFont="1" applyFill="1" applyBorder="1" applyAlignment="1" applyProtection="1">
      <alignment horizontal="center" vertical="center"/>
      <protection/>
    </xf>
    <xf numFmtId="0" fontId="4" fillId="54" borderId="0" xfId="0" applyFont="1" applyFill="1" applyBorder="1" applyAlignment="1" applyProtection="1">
      <alignment vertical="center"/>
      <protection/>
    </xf>
    <xf numFmtId="0" fontId="4" fillId="54" borderId="0" xfId="0" applyFont="1" applyFill="1" applyBorder="1" applyAlignment="1" applyProtection="1">
      <alignment horizontal="left" vertical="center"/>
      <protection/>
    </xf>
    <xf numFmtId="0" fontId="0" fillId="54" borderId="0" xfId="0" applyFill="1" applyAlignment="1" applyProtection="1">
      <alignment vertical="center"/>
      <protection/>
    </xf>
    <xf numFmtId="0" fontId="18" fillId="10" borderId="19" xfId="0" applyFont="1" applyFill="1" applyBorder="1" applyAlignment="1" applyProtection="1">
      <alignment horizontal="right" vertical="center" wrapText="1" indent="6"/>
      <protection/>
    </xf>
    <xf numFmtId="0" fontId="18" fillId="10" borderId="19" xfId="0" applyFont="1" applyFill="1" applyBorder="1" applyAlignment="1" applyProtection="1">
      <alignment horizontal="right" vertical="center" wrapText="1" indent="3"/>
      <protection/>
    </xf>
    <xf numFmtId="0" fontId="23" fillId="44" borderId="0" xfId="0" applyFont="1" applyFill="1" applyAlignment="1">
      <alignment/>
    </xf>
    <xf numFmtId="0" fontId="24" fillId="44" borderId="0" xfId="0" applyFont="1" applyFill="1" applyAlignment="1" applyProtection="1">
      <alignment/>
      <protection/>
    </xf>
    <xf numFmtId="0" fontId="23" fillId="44" borderId="0" xfId="0" applyFont="1" applyFill="1" applyAlignment="1" applyProtection="1">
      <alignment/>
      <protection/>
    </xf>
    <xf numFmtId="0" fontId="23" fillId="44" borderId="0" xfId="0" applyFont="1" applyFill="1" applyBorder="1" applyAlignment="1" applyProtection="1">
      <alignment/>
      <protection/>
    </xf>
    <xf numFmtId="0" fontId="5" fillId="44" borderId="37" xfId="0" applyFont="1" applyFill="1" applyBorder="1" applyAlignment="1">
      <alignment horizontal="center" vertical="center" wrapText="1"/>
    </xf>
    <xf numFmtId="0" fontId="5" fillId="44" borderId="26" xfId="0" applyFont="1" applyFill="1" applyBorder="1" applyAlignment="1">
      <alignment horizontal="center" vertical="center" wrapText="1"/>
    </xf>
    <xf numFmtId="0" fontId="5" fillId="44" borderId="27" xfId="0" applyFont="1" applyFill="1" applyBorder="1" applyAlignment="1">
      <alignment horizontal="center" vertical="center" wrapText="1"/>
    </xf>
    <xf numFmtId="0" fontId="5" fillId="44" borderId="59" xfId="0" applyFont="1" applyFill="1" applyBorder="1" applyAlignment="1">
      <alignment horizontal="center" vertical="center" wrapText="1"/>
    </xf>
    <xf numFmtId="0" fontId="5" fillId="44" borderId="60" xfId="0" applyFont="1" applyFill="1" applyBorder="1" applyAlignment="1">
      <alignment horizontal="center" vertical="center" wrapText="1"/>
    </xf>
    <xf numFmtId="0" fontId="5" fillId="44" borderId="61" xfId="0" applyFont="1" applyFill="1" applyBorder="1" applyAlignment="1">
      <alignment horizontal="center" vertical="center" wrapText="1"/>
    </xf>
    <xf numFmtId="0" fontId="5" fillId="54" borderId="19" xfId="0" applyFont="1" applyFill="1" applyBorder="1" applyAlignment="1" applyProtection="1">
      <alignment horizontal="center" vertical="center"/>
      <protection locked="0"/>
    </xf>
    <xf numFmtId="180" fontId="4" fillId="0" borderId="19" xfId="0" applyNumberFormat="1" applyFont="1" applyFill="1" applyBorder="1" applyAlignment="1" applyProtection="1">
      <alignment horizontal="center" vertical="center" wrapText="1"/>
      <protection locked="0"/>
    </xf>
    <xf numFmtId="4" fontId="4" fillId="54" borderId="19" xfId="0" applyNumberFormat="1" applyFont="1" applyFill="1" applyBorder="1" applyAlignment="1" applyProtection="1">
      <alignment horizontal="right" vertical="center" wrapText="1"/>
      <protection locked="0"/>
    </xf>
    <xf numFmtId="180" fontId="4" fillId="10" borderId="0" xfId="0" applyNumberFormat="1" applyFont="1" applyFill="1" applyBorder="1" applyAlignment="1" applyProtection="1">
      <alignment horizontal="center" vertical="center"/>
      <protection/>
    </xf>
    <xf numFmtId="180" fontId="4" fillId="54" borderId="19" xfId="0" applyNumberFormat="1" applyFont="1" applyFill="1" applyBorder="1" applyAlignment="1" applyProtection="1">
      <alignment horizontal="right" vertical="center" wrapText="1"/>
      <protection locked="0"/>
    </xf>
    <xf numFmtId="180" fontId="4" fillId="54" borderId="21" xfId="0" applyNumberFormat="1" applyFont="1" applyFill="1" applyBorder="1" applyAlignment="1" applyProtection="1">
      <alignment horizontal="right" vertical="center" wrapText="1"/>
      <protection locked="0"/>
    </xf>
    <xf numFmtId="0" fontId="0" fillId="0" borderId="0" xfId="0" applyAlignment="1" applyProtection="1">
      <alignment wrapText="1"/>
      <protection/>
    </xf>
    <xf numFmtId="181" fontId="4" fillId="54" borderId="21" xfId="0" applyNumberFormat="1" applyFont="1" applyFill="1" applyBorder="1" applyAlignment="1" applyProtection="1">
      <alignment horizontal="right" vertical="center" wrapText="1"/>
      <protection locked="0"/>
    </xf>
    <xf numFmtId="49" fontId="4" fillId="44" borderId="0" xfId="0" applyNumberFormat="1" applyFont="1" applyFill="1" applyAlignment="1" applyProtection="1">
      <alignment/>
      <protection/>
    </xf>
    <xf numFmtId="49" fontId="5" fillId="44" borderId="27" xfId="0" applyNumberFormat="1" applyFont="1" applyFill="1" applyBorder="1" applyAlignment="1">
      <alignment horizontal="center" vertical="center" wrapText="1"/>
    </xf>
    <xf numFmtId="49" fontId="4" fillId="44" borderId="27" xfId="0" applyNumberFormat="1" applyFont="1" applyFill="1" applyBorder="1" applyAlignment="1" applyProtection="1">
      <alignment horizontal="left"/>
      <protection/>
    </xf>
    <xf numFmtId="49" fontId="24" fillId="44" borderId="0" xfId="0" applyNumberFormat="1" applyFont="1" applyFill="1" applyAlignment="1" applyProtection="1">
      <alignment/>
      <protection/>
    </xf>
    <xf numFmtId="49" fontId="5" fillId="44" borderId="0" xfId="0" applyNumberFormat="1" applyFont="1" applyFill="1" applyAlignment="1" applyProtection="1">
      <alignment horizontal="left"/>
      <protection/>
    </xf>
    <xf numFmtId="49" fontId="5" fillId="44" borderId="0" xfId="0" applyNumberFormat="1" applyFont="1" applyFill="1" applyAlignment="1" applyProtection="1">
      <alignment horizontal="left" vertical="top"/>
      <protection/>
    </xf>
    <xf numFmtId="49" fontId="5" fillId="44" borderId="26" xfId="0" applyNumberFormat="1" applyFont="1" applyFill="1" applyBorder="1" applyAlignment="1">
      <alignment horizontal="center" vertical="center" wrapText="1"/>
    </xf>
    <xf numFmtId="49" fontId="4" fillId="54" borderId="21" xfId="0" applyNumberFormat="1" applyFont="1" applyFill="1" applyBorder="1" applyAlignment="1" applyProtection="1">
      <alignment horizontal="center" vertical="center" wrapText="1"/>
      <protection locked="0"/>
    </xf>
    <xf numFmtId="49" fontId="4" fillId="44" borderId="32" xfId="0" applyNumberFormat="1" applyFont="1" applyFill="1" applyBorder="1" applyAlignment="1" applyProtection="1">
      <alignment horizontal="center" vertical="center" wrapText="1"/>
      <protection/>
    </xf>
    <xf numFmtId="49" fontId="4" fillId="44" borderId="0" xfId="0" applyNumberFormat="1" applyFont="1" applyFill="1" applyBorder="1" applyAlignment="1" applyProtection="1">
      <alignment horizontal="center" vertical="center" wrapText="1"/>
      <protection/>
    </xf>
    <xf numFmtId="182" fontId="4" fillId="54" borderId="21" xfId="0" applyNumberFormat="1" applyFont="1" applyFill="1" applyBorder="1" applyAlignment="1" applyProtection="1">
      <alignment horizontal="right" vertical="center" wrapText="1"/>
      <protection locked="0"/>
    </xf>
    <xf numFmtId="182" fontId="4" fillId="54" borderId="19" xfId="0" applyNumberFormat="1" applyFont="1" applyFill="1" applyBorder="1" applyAlignment="1" applyProtection="1">
      <alignment horizontal="right" vertical="center" wrapText="1"/>
      <protection locked="0"/>
    </xf>
    <xf numFmtId="14" fontId="4" fillId="54" borderId="21" xfId="0" applyNumberFormat="1" applyFont="1" applyFill="1" applyBorder="1" applyAlignment="1" applyProtection="1">
      <alignment horizontal="right" vertical="center" wrapText="1"/>
      <protection locked="0"/>
    </xf>
    <xf numFmtId="182" fontId="5" fillId="44" borderId="26" xfId="0" applyNumberFormat="1" applyFont="1" applyFill="1" applyBorder="1" applyAlignment="1">
      <alignment horizontal="center" vertical="center" wrapText="1"/>
    </xf>
    <xf numFmtId="177" fontId="5" fillId="0" borderId="19" xfId="0" applyNumberFormat="1" applyFont="1" applyFill="1" applyBorder="1" applyAlignment="1" applyProtection="1">
      <alignment horizontal="right" vertical="center" wrapText="1"/>
      <protection locked="0"/>
    </xf>
    <xf numFmtId="10" fontId="4" fillId="13" borderId="32" xfId="0" applyNumberFormat="1" applyFont="1" applyFill="1" applyBorder="1" applyAlignment="1" applyProtection="1">
      <alignment horizontal="right" vertical="center"/>
      <protection/>
    </xf>
    <xf numFmtId="10" fontId="5" fillId="13" borderId="44" xfId="0" applyNumberFormat="1" applyFont="1" applyFill="1" applyBorder="1" applyAlignment="1" applyProtection="1">
      <alignment horizontal="right" vertical="center"/>
      <protection/>
    </xf>
    <xf numFmtId="10" fontId="5" fillId="13" borderId="62" xfId="0" applyNumberFormat="1" applyFont="1" applyFill="1" applyBorder="1" applyAlignment="1" applyProtection="1">
      <alignment horizontal="right" vertical="center"/>
      <protection/>
    </xf>
    <xf numFmtId="183" fontId="4" fillId="54" borderId="21" xfId="0" applyNumberFormat="1" applyFont="1" applyFill="1" applyBorder="1" applyAlignment="1" applyProtection="1">
      <alignment horizontal="right" vertical="center" wrapText="1"/>
      <protection locked="0"/>
    </xf>
    <xf numFmtId="183" fontId="4" fillId="54" borderId="19" xfId="0" applyNumberFormat="1" applyFont="1" applyFill="1" applyBorder="1" applyAlignment="1" applyProtection="1">
      <alignment horizontal="right" vertical="center" wrapText="1"/>
      <protection locked="0"/>
    </xf>
    <xf numFmtId="0" fontId="68" fillId="0" borderId="0" xfId="0" applyFont="1" applyAlignment="1">
      <alignment horizontal="center" wrapText="1"/>
    </xf>
    <xf numFmtId="0" fontId="69" fillId="56" borderId="0" xfId="0" applyFont="1" applyFill="1" applyAlignment="1">
      <alignment horizontal="center" wrapText="1"/>
    </xf>
    <xf numFmtId="14" fontId="68" fillId="57" borderId="0" xfId="0" applyNumberFormat="1" applyFont="1" applyFill="1" applyAlignment="1">
      <alignment wrapText="1"/>
    </xf>
    <xf numFmtId="0" fontId="68" fillId="57" borderId="0" xfId="0" applyFont="1" applyFill="1" applyAlignment="1">
      <alignment horizontal="center" wrapText="1"/>
    </xf>
    <xf numFmtId="0" fontId="68" fillId="57" borderId="0" xfId="0" applyFont="1" applyFill="1" applyAlignment="1">
      <alignment horizontal="right" wrapText="1"/>
    </xf>
    <xf numFmtId="14" fontId="68" fillId="0" borderId="0" xfId="0" applyNumberFormat="1" applyFont="1" applyAlignment="1">
      <alignment wrapText="1"/>
    </xf>
    <xf numFmtId="0" fontId="68" fillId="0" borderId="0" xfId="0" applyFont="1" applyAlignment="1">
      <alignment horizontal="right" wrapText="1"/>
    </xf>
    <xf numFmtId="0" fontId="8" fillId="54" borderId="0" xfId="0" applyFont="1" applyFill="1" applyBorder="1" applyAlignment="1" applyProtection="1">
      <alignment horizontal="center" wrapText="1"/>
      <protection hidden="1"/>
    </xf>
    <xf numFmtId="0" fontId="5" fillId="54" borderId="0" xfId="0" applyFont="1" applyFill="1" applyBorder="1" applyAlignment="1" applyProtection="1">
      <alignment horizontal="center"/>
      <protection hidden="1"/>
    </xf>
    <xf numFmtId="0" fontId="16" fillId="54" borderId="0" xfId="0" applyFont="1" applyFill="1" applyBorder="1" applyAlignment="1">
      <alignment horizontal="center" vertical="center" wrapText="1"/>
    </xf>
    <xf numFmtId="0" fontId="4" fillId="54" borderId="0" xfId="0" applyFont="1" applyFill="1" applyBorder="1" applyAlignment="1">
      <alignment horizontal="left" vertical="center" wrapText="1"/>
    </xf>
    <xf numFmtId="0" fontId="4" fillId="54" borderId="0" xfId="0" applyFont="1" applyFill="1" applyBorder="1" applyAlignment="1">
      <alignment horizontal="center" vertical="center" wrapText="1"/>
    </xf>
    <xf numFmtId="0" fontId="4" fillId="54" borderId="0" xfId="0" applyFont="1" applyFill="1" applyBorder="1" applyAlignment="1">
      <alignment horizontal="right" vertical="top"/>
    </xf>
    <xf numFmtId="0" fontId="5" fillId="54" borderId="0" xfId="0" applyFont="1" applyFill="1" applyBorder="1" applyAlignment="1">
      <alignment horizontal="left" vertical="center" wrapText="1"/>
    </xf>
    <xf numFmtId="0" fontId="4" fillId="54" borderId="54" xfId="0" applyFont="1" applyFill="1" applyBorder="1" applyAlignment="1">
      <alignment horizontal="left" vertical="center" wrapText="1"/>
    </xf>
    <xf numFmtId="0" fontId="11" fillId="54" borderId="0" xfId="0" applyFont="1" applyFill="1" applyBorder="1" applyAlignment="1">
      <alignment horizontal="left" vertical="center"/>
    </xf>
    <xf numFmtId="0" fontId="5" fillId="54" borderId="0" xfId="0" applyFont="1" applyFill="1" applyBorder="1" applyAlignment="1">
      <alignment horizontal="left" vertical="top"/>
    </xf>
    <xf numFmtId="0" fontId="12" fillId="54" borderId="0" xfId="0" applyFont="1" applyFill="1" applyBorder="1" applyAlignment="1">
      <alignment horizontal="left" vertical="center"/>
    </xf>
    <xf numFmtId="0" fontId="2" fillId="54" borderId="0" xfId="83" applyFill="1" applyBorder="1" applyAlignment="1" applyProtection="1">
      <alignment horizontal="left" vertical="center" wrapText="1"/>
      <protection/>
    </xf>
    <xf numFmtId="0" fontId="2" fillId="54" borderId="0" xfId="83" applyFill="1" applyBorder="1" applyAlignment="1" applyProtection="1">
      <alignment horizontal="left" vertical="center"/>
      <protection/>
    </xf>
    <xf numFmtId="0" fontId="11" fillId="54" borderId="0" xfId="0" applyFont="1" applyFill="1" applyBorder="1" applyAlignment="1">
      <alignment horizontal="center" vertical="center"/>
    </xf>
    <xf numFmtId="0" fontId="7" fillId="54" borderId="0" xfId="0" applyFont="1" applyFill="1" applyBorder="1" applyAlignment="1">
      <alignment horizontal="center" vertical="center"/>
    </xf>
    <xf numFmtId="0" fontId="4" fillId="54" borderId="0" xfId="0" applyFont="1" applyFill="1" applyBorder="1" applyAlignment="1">
      <alignment horizontal="center" vertical="center"/>
    </xf>
    <xf numFmtId="0" fontId="5" fillId="44" borderId="0" xfId="0" applyFont="1" applyFill="1" applyBorder="1" applyAlignment="1" applyProtection="1">
      <alignment horizontal="left" vertical="center"/>
      <protection/>
    </xf>
    <xf numFmtId="0" fontId="5" fillId="10" borderId="0" xfId="0" applyFont="1" applyFill="1" applyBorder="1" applyAlignment="1" applyProtection="1">
      <alignment horizontal="left" vertical="center"/>
      <protection/>
    </xf>
    <xf numFmtId="0" fontId="8" fillId="44" borderId="0" xfId="0" applyFont="1" applyFill="1" applyAlignment="1" applyProtection="1">
      <alignment horizontal="left" vertical="center"/>
      <protection/>
    </xf>
    <xf numFmtId="0" fontId="4" fillId="55" borderId="0" xfId="0" applyFont="1" applyFill="1" applyAlignment="1" applyProtection="1">
      <alignment horizontal="left" vertical="top" wrapText="1"/>
      <protection/>
    </xf>
    <xf numFmtId="0" fontId="4" fillId="55" borderId="0" xfId="0" applyFont="1" applyFill="1" applyAlignment="1" applyProtection="1">
      <alignment horizontal="left" vertical="top"/>
      <protection/>
    </xf>
    <xf numFmtId="0" fontId="4" fillId="44" borderId="0" xfId="0" applyFont="1" applyFill="1" applyBorder="1" applyAlignment="1" applyProtection="1">
      <alignment horizontal="left" vertical="center"/>
      <protection/>
    </xf>
    <xf numFmtId="180" fontId="4" fillId="10" borderId="0" xfId="0" applyNumberFormat="1" applyFont="1" applyFill="1" applyBorder="1" applyAlignment="1" applyProtection="1">
      <alignment horizontal="center" vertical="center"/>
      <protection/>
    </xf>
    <xf numFmtId="0" fontId="5" fillId="44" borderId="0" xfId="0" applyFont="1" applyFill="1" applyBorder="1" applyAlignment="1" applyProtection="1">
      <alignment horizontal="left" vertical="center" wrapText="1"/>
      <protection hidden="1"/>
    </xf>
    <xf numFmtId="0" fontId="5" fillId="44" borderId="0" xfId="0" applyFont="1" applyFill="1" applyBorder="1" applyAlignment="1" applyProtection="1">
      <alignment vertical="center" wrapText="1"/>
      <protection/>
    </xf>
    <xf numFmtId="0" fontId="5" fillId="44" borderId="0" xfId="0" applyFont="1" applyFill="1" applyBorder="1" applyAlignment="1" applyProtection="1">
      <alignment horizontal="center" vertical="center"/>
      <protection/>
    </xf>
    <xf numFmtId="0" fontId="4" fillId="44" borderId="0" xfId="0" applyFont="1" applyFill="1" applyBorder="1" applyAlignment="1" applyProtection="1">
      <alignment vertical="center"/>
      <protection/>
    </xf>
    <xf numFmtId="49" fontId="4" fillId="10" borderId="52" xfId="0" applyNumberFormat="1" applyFont="1" applyFill="1" applyBorder="1" applyAlignment="1" applyProtection="1">
      <alignment vertical="center" wrapText="1"/>
      <protection/>
    </xf>
    <xf numFmtId="49" fontId="4" fillId="10" borderId="40" xfId="0" applyNumberFormat="1" applyFont="1" applyFill="1" applyBorder="1" applyAlignment="1" applyProtection="1">
      <alignment vertical="center" wrapText="1"/>
      <protection/>
    </xf>
    <xf numFmtId="0" fontId="4" fillId="44" borderId="0" xfId="0" applyFont="1" applyFill="1" applyBorder="1" applyAlignment="1" applyProtection="1">
      <alignment horizontal="left" vertical="center" wrapText="1"/>
      <protection/>
    </xf>
    <xf numFmtId="0" fontId="4" fillId="44" borderId="0" xfId="0" applyFont="1" applyFill="1" applyBorder="1" applyAlignment="1" applyProtection="1">
      <alignment horizontal="left" vertical="center" wrapText="1"/>
      <protection hidden="1"/>
    </xf>
    <xf numFmtId="0" fontId="4" fillId="44" borderId="0" xfId="0" applyFont="1" applyFill="1" applyBorder="1" applyAlignment="1" applyProtection="1">
      <alignment vertical="center" wrapText="1"/>
      <protection/>
    </xf>
    <xf numFmtId="49" fontId="4" fillId="10" borderId="52" xfId="0" applyNumberFormat="1" applyFont="1" applyFill="1" applyBorder="1" applyAlignment="1" applyProtection="1">
      <alignment horizontal="left" vertical="center" wrapText="1"/>
      <protection/>
    </xf>
    <xf numFmtId="49" fontId="4" fillId="10" borderId="40" xfId="0" applyNumberFormat="1" applyFont="1" applyFill="1" applyBorder="1" applyAlignment="1" applyProtection="1">
      <alignment horizontal="left" vertical="center" wrapText="1"/>
      <protection/>
    </xf>
    <xf numFmtId="0" fontId="5" fillId="44" borderId="0" xfId="0" applyFont="1" applyFill="1" applyBorder="1" applyAlignment="1" applyProtection="1">
      <alignment horizontal="left" vertical="center" wrapText="1"/>
      <protection/>
    </xf>
    <xf numFmtId="180" fontId="4" fillId="54" borderId="0" xfId="0" applyNumberFormat="1" applyFont="1" applyFill="1" applyBorder="1" applyAlignment="1" applyProtection="1">
      <alignment horizontal="center" vertical="center"/>
      <protection locked="0"/>
    </xf>
    <xf numFmtId="0" fontId="4" fillId="44" borderId="0" xfId="0" applyFont="1" applyFill="1" applyBorder="1" applyAlignment="1" applyProtection="1">
      <alignment horizontal="left" vertical="top"/>
      <protection/>
    </xf>
    <xf numFmtId="0" fontId="4" fillId="54" borderId="0" xfId="0" applyFont="1" applyFill="1" applyBorder="1" applyAlignment="1" applyProtection="1">
      <alignment horizontal="center" vertical="center"/>
      <protection locked="0"/>
    </xf>
    <xf numFmtId="0" fontId="22" fillId="54" borderId="0" xfId="0" applyFont="1" applyFill="1" applyBorder="1" applyAlignment="1" applyProtection="1">
      <alignment horizontal="center" vertical="center" wrapText="1"/>
      <protection/>
    </xf>
    <xf numFmtId="177" fontId="5" fillId="13" borderId="0" xfId="0" applyNumberFormat="1" applyFont="1" applyFill="1" applyBorder="1" applyAlignment="1" applyProtection="1">
      <alignment vertical="center"/>
      <protection/>
    </xf>
    <xf numFmtId="177" fontId="0" fillId="0" borderId="0" xfId="0" applyNumberFormat="1" applyAlignment="1">
      <alignment vertical="center"/>
    </xf>
    <xf numFmtId="0" fontId="19" fillId="54" borderId="63" xfId="0" applyFont="1" applyFill="1" applyBorder="1" applyAlignment="1" applyProtection="1">
      <alignment horizontal="center" vertical="center"/>
      <protection/>
    </xf>
    <xf numFmtId="0" fontId="4" fillId="10" borderId="0" xfId="0" applyFont="1" applyFill="1" applyAlignment="1" applyProtection="1">
      <alignment horizontal="left" vertical="center"/>
      <protection/>
    </xf>
    <xf numFmtId="0" fontId="19" fillId="54" borderId="63" xfId="0" applyFont="1" applyFill="1" applyBorder="1" applyAlignment="1" applyProtection="1">
      <alignment vertical="center"/>
      <protection/>
    </xf>
    <xf numFmtId="0" fontId="4" fillId="55" borderId="0" xfId="0" applyFont="1" applyFill="1" applyAlignment="1" applyProtection="1">
      <alignment horizontal="left" wrapText="1"/>
      <protection/>
    </xf>
    <xf numFmtId="0" fontId="4" fillId="55" borderId="0" xfId="0" applyFont="1" applyFill="1" applyAlignment="1" applyProtection="1">
      <alignment horizontal="left"/>
      <protection/>
    </xf>
    <xf numFmtId="0" fontId="8" fillId="44" borderId="0" xfId="0" applyFont="1" applyFill="1" applyAlignment="1" applyProtection="1">
      <alignment horizontal="left" vertical="center" wrapText="1"/>
      <protection/>
    </xf>
    <xf numFmtId="0" fontId="4" fillId="55" borderId="0" xfId="0" applyFont="1" applyFill="1" applyAlignment="1" applyProtection="1">
      <alignment horizontal="left" vertical="center" wrapText="1"/>
      <protection/>
    </xf>
    <xf numFmtId="49" fontId="5" fillId="44" borderId="64" xfId="0" applyNumberFormat="1" applyFont="1" applyFill="1" applyBorder="1" applyAlignment="1" applyProtection="1">
      <alignment horizontal="left" vertical="center" wrapText="1"/>
      <protection/>
    </xf>
    <xf numFmtId="49" fontId="5" fillId="44" borderId="65" xfId="0" applyNumberFormat="1" applyFont="1" applyFill="1" applyBorder="1" applyAlignment="1" applyProtection="1">
      <alignment horizontal="left" vertical="center" wrapText="1"/>
      <protection/>
    </xf>
    <xf numFmtId="49" fontId="5" fillId="44" borderId="66" xfId="0" applyNumberFormat="1" applyFont="1" applyFill="1" applyBorder="1" applyAlignment="1" applyProtection="1">
      <alignment horizontal="left" vertical="center" wrapText="1"/>
      <protection/>
    </xf>
    <xf numFmtId="0" fontId="5" fillId="44" borderId="37" xfId="0" applyFont="1" applyFill="1" applyBorder="1" applyAlignment="1" applyProtection="1">
      <alignment horizontal="left"/>
      <protection/>
    </xf>
    <xf numFmtId="0" fontId="5" fillId="44" borderId="26" xfId="0" applyFont="1" applyFill="1" applyBorder="1" applyAlignment="1" applyProtection="1">
      <alignment horizontal="left"/>
      <protection/>
    </xf>
    <xf numFmtId="0" fontId="19" fillId="54" borderId="63" xfId="0" applyFont="1" applyFill="1" applyBorder="1" applyAlignment="1" applyProtection="1">
      <alignment horizontal="center"/>
      <protection/>
    </xf>
    <xf numFmtId="0" fontId="19" fillId="44" borderId="0" xfId="0" applyFont="1" applyFill="1" applyBorder="1" applyAlignment="1" applyProtection="1">
      <alignment horizontal="center"/>
      <protection/>
    </xf>
    <xf numFmtId="0" fontId="5" fillId="44" borderId="59" xfId="0" applyFont="1" applyFill="1" applyBorder="1" applyAlignment="1" applyProtection="1">
      <alignment horizontal="left"/>
      <protection/>
    </xf>
    <xf numFmtId="0" fontId="5" fillId="44" borderId="62" xfId="0" applyFont="1" applyFill="1" applyBorder="1" applyAlignment="1" applyProtection="1">
      <alignment horizontal="left"/>
      <protection/>
    </xf>
    <xf numFmtId="0" fontId="5" fillId="44" borderId="61" xfId="0" applyFont="1" applyFill="1" applyBorder="1" applyAlignment="1" applyProtection="1">
      <alignment horizontal="left"/>
      <protection/>
    </xf>
    <xf numFmtId="0" fontId="5" fillId="44" borderId="0" xfId="0" applyFont="1" applyFill="1" applyAlignment="1" applyProtection="1">
      <alignment horizontal="left" vertical="center"/>
      <protection/>
    </xf>
    <xf numFmtId="0" fontId="5" fillId="44" borderId="59" xfId="0" applyFont="1" applyFill="1" applyBorder="1" applyAlignment="1" applyProtection="1">
      <alignment horizontal="left" vertical="center" wrapText="1"/>
      <protection/>
    </xf>
    <xf numFmtId="0" fontId="5" fillId="44" borderId="62" xfId="0" applyFont="1" applyFill="1" applyBorder="1" applyAlignment="1" applyProtection="1">
      <alignment horizontal="left" vertical="center" wrapText="1"/>
      <protection/>
    </xf>
    <xf numFmtId="0" fontId="5" fillId="44" borderId="61" xfId="0" applyFont="1" applyFill="1" applyBorder="1" applyAlignment="1" applyProtection="1">
      <alignment horizontal="left" vertical="center" wrapText="1"/>
      <protection/>
    </xf>
    <xf numFmtId="0" fontId="7" fillId="54" borderId="63" xfId="0" applyFont="1" applyFill="1" applyBorder="1" applyAlignment="1" applyProtection="1">
      <alignment horizontal="center" vertical="center"/>
      <protection/>
    </xf>
    <xf numFmtId="0" fontId="5" fillId="44" borderId="25" xfId="0" applyFont="1" applyFill="1" applyBorder="1" applyAlignment="1" applyProtection="1">
      <alignment horizontal="left" vertical="center"/>
      <protection/>
    </xf>
    <xf numFmtId="0" fontId="5" fillId="44" borderId="64" xfId="0" applyNumberFormat="1" applyFont="1" applyFill="1" applyBorder="1" applyAlignment="1" applyProtection="1">
      <alignment horizontal="left" vertical="center" wrapText="1"/>
      <protection/>
    </xf>
    <xf numFmtId="0" fontId="5" fillId="44" borderId="65" xfId="0" applyNumberFormat="1" applyFont="1" applyFill="1" applyBorder="1" applyAlignment="1" applyProtection="1">
      <alignment horizontal="left" vertical="center" wrapText="1"/>
      <protection/>
    </xf>
    <xf numFmtId="0" fontId="5" fillId="44" borderId="0" xfId="0" applyNumberFormat="1" applyFont="1" applyFill="1" applyBorder="1" applyAlignment="1" applyProtection="1">
      <alignment horizontal="left" vertical="center" wrapText="1"/>
      <protection/>
    </xf>
    <xf numFmtId="0" fontId="5" fillId="44" borderId="66" xfId="0" applyNumberFormat="1" applyFont="1" applyFill="1" applyBorder="1" applyAlignment="1" applyProtection="1">
      <alignment horizontal="left" vertical="center" wrapText="1"/>
      <protection/>
    </xf>
    <xf numFmtId="49" fontId="4" fillId="44" borderId="64" xfId="0" applyNumberFormat="1" applyFont="1" applyFill="1" applyBorder="1" applyAlignment="1" applyProtection="1">
      <alignment horizontal="left" vertical="center" wrapText="1"/>
      <protection/>
    </xf>
    <xf numFmtId="49" fontId="4" fillId="44" borderId="65" xfId="0" applyNumberFormat="1" applyFont="1" applyFill="1" applyBorder="1" applyAlignment="1" applyProtection="1">
      <alignment horizontal="left" vertical="center" wrapText="1"/>
      <protection/>
    </xf>
    <xf numFmtId="49" fontId="4" fillId="44" borderId="40" xfId="0" applyNumberFormat="1" applyFont="1" applyFill="1" applyBorder="1" applyAlignment="1" applyProtection="1">
      <alignment horizontal="left" vertical="center" wrapText="1"/>
      <protection/>
    </xf>
    <xf numFmtId="0" fontId="5" fillId="44" borderId="23" xfId="0" applyNumberFormat="1" applyFont="1" applyFill="1" applyBorder="1" applyAlignment="1" applyProtection="1">
      <alignment horizontal="left" vertical="center" wrapText="1"/>
      <protection/>
    </xf>
    <xf numFmtId="0" fontId="5" fillId="44" borderId="19" xfId="0" applyNumberFormat="1" applyFont="1" applyFill="1" applyBorder="1" applyAlignment="1" applyProtection="1">
      <alignment horizontal="left" vertical="center" wrapText="1"/>
      <protection/>
    </xf>
    <xf numFmtId="0" fontId="5" fillId="44" borderId="24" xfId="0" applyNumberFormat="1" applyFont="1" applyFill="1" applyBorder="1" applyAlignment="1" applyProtection="1">
      <alignment horizontal="left" vertical="center" wrapText="1"/>
      <protection/>
    </xf>
    <xf numFmtId="49" fontId="4" fillId="44" borderId="67" xfId="0" applyNumberFormat="1" applyFont="1" applyFill="1" applyBorder="1" applyAlignment="1" applyProtection="1">
      <alignment horizontal="left" vertical="center" wrapText="1"/>
      <protection/>
    </xf>
    <xf numFmtId="49" fontId="4" fillId="44" borderId="25" xfId="0" applyNumberFormat="1" applyFont="1" applyFill="1" applyBorder="1" applyAlignment="1" applyProtection="1">
      <alignment horizontal="left" vertical="center" wrapText="1"/>
      <protection/>
    </xf>
    <xf numFmtId="49" fontId="4" fillId="44" borderId="68" xfId="0" applyNumberFormat="1" applyFont="1" applyFill="1" applyBorder="1" applyAlignment="1" applyProtection="1">
      <alignment horizontal="left" vertical="center" wrapText="1"/>
      <protection/>
    </xf>
    <xf numFmtId="0" fontId="5" fillId="44" borderId="67" xfId="0" applyFont="1" applyFill="1" applyBorder="1" applyAlignment="1" applyProtection="1">
      <alignment horizontal="left" vertical="center" wrapText="1"/>
      <protection/>
    </xf>
    <xf numFmtId="0" fontId="5" fillId="44" borderId="25" xfId="0" applyFont="1" applyFill="1" applyBorder="1" applyAlignment="1" applyProtection="1">
      <alignment horizontal="left" vertical="center" wrapText="1"/>
      <protection/>
    </xf>
    <xf numFmtId="0" fontId="5" fillId="44" borderId="68" xfId="0" applyFont="1" applyFill="1" applyBorder="1" applyAlignment="1" applyProtection="1">
      <alignment horizontal="left" vertical="center" wrapText="1"/>
      <protection/>
    </xf>
    <xf numFmtId="0" fontId="7" fillId="54" borderId="63" xfId="0" applyFont="1" applyFill="1" applyBorder="1" applyAlignment="1" applyProtection="1">
      <alignment horizontal="center" vertical="center" wrapText="1"/>
      <protection/>
    </xf>
    <xf numFmtId="0" fontId="4" fillId="10" borderId="0" xfId="0" applyFont="1" applyFill="1" applyAlignment="1" applyProtection="1">
      <alignment vertical="top"/>
      <protection/>
    </xf>
    <xf numFmtId="0" fontId="8" fillId="44" borderId="0" xfId="0" applyFont="1" applyFill="1" applyAlignment="1" applyProtection="1">
      <alignment horizontal="left" wrapText="1"/>
      <protection/>
    </xf>
    <xf numFmtId="0" fontId="5" fillId="44" borderId="0" xfId="0" applyFont="1" applyFill="1" applyAlignment="1" applyProtection="1">
      <alignment horizontal="center" vertical="top"/>
      <protection/>
    </xf>
    <xf numFmtId="49" fontId="4" fillId="10" borderId="0" xfId="0" applyNumberFormat="1" applyFont="1" applyFill="1" applyAlignment="1" applyProtection="1">
      <alignment vertical="top"/>
      <protection/>
    </xf>
    <xf numFmtId="0" fontId="19" fillId="54" borderId="63" xfId="0" applyFont="1" applyFill="1" applyBorder="1" applyAlignment="1" applyProtection="1">
      <alignment horizontal="center" vertical="center" wrapText="1"/>
      <protection/>
    </xf>
    <xf numFmtId="0" fontId="5" fillId="44" borderId="25" xfId="0" applyFont="1" applyFill="1" applyBorder="1" applyAlignment="1" applyProtection="1">
      <alignment horizontal="left"/>
      <protection/>
    </xf>
    <xf numFmtId="0" fontId="5" fillId="44" borderId="64" xfId="0" applyFont="1" applyFill="1" applyBorder="1" applyAlignment="1" applyProtection="1">
      <alignment horizontal="left" vertical="center" wrapText="1"/>
      <protection/>
    </xf>
    <xf numFmtId="0" fontId="5" fillId="44" borderId="65" xfId="0" applyFont="1" applyFill="1" applyBorder="1" applyAlignment="1" applyProtection="1">
      <alignment horizontal="left" vertical="center" wrapText="1"/>
      <protection/>
    </xf>
    <xf numFmtId="0" fontId="5" fillId="44" borderId="66" xfId="0" applyFont="1" applyFill="1" applyBorder="1" applyAlignment="1" applyProtection="1">
      <alignment horizontal="left" vertical="center" wrapText="1"/>
      <protection/>
    </xf>
    <xf numFmtId="49" fontId="4" fillId="44" borderId="69" xfId="0" applyNumberFormat="1" applyFont="1" applyFill="1" applyBorder="1" applyAlignment="1" applyProtection="1">
      <alignment horizontal="left" vertical="center" wrapText="1"/>
      <protection/>
    </xf>
    <xf numFmtId="49" fontId="4" fillId="44" borderId="70" xfId="0" applyNumberFormat="1" applyFont="1" applyFill="1" applyBorder="1" applyAlignment="1" applyProtection="1">
      <alignment horizontal="left" vertical="center" wrapText="1"/>
      <protection/>
    </xf>
    <xf numFmtId="49" fontId="4" fillId="44" borderId="71" xfId="0" applyNumberFormat="1" applyFont="1" applyFill="1" applyBorder="1" applyAlignment="1" applyProtection="1">
      <alignment horizontal="left" vertical="center" wrapText="1"/>
      <protection/>
    </xf>
    <xf numFmtId="0" fontId="5" fillId="44" borderId="32" xfId="0" applyFont="1" applyFill="1" applyBorder="1" applyAlignment="1" applyProtection="1">
      <alignment horizontal="left" vertical="center" wrapText="1"/>
      <protection/>
    </xf>
    <xf numFmtId="49" fontId="4" fillId="44" borderId="72" xfId="0" applyNumberFormat="1" applyFont="1" applyFill="1" applyBorder="1" applyAlignment="1" applyProtection="1">
      <alignment horizontal="left" vertical="center" wrapText="1"/>
      <protection/>
    </xf>
    <xf numFmtId="49" fontId="4" fillId="44" borderId="73" xfId="0" applyNumberFormat="1" applyFont="1" applyFill="1" applyBorder="1" applyAlignment="1" applyProtection="1">
      <alignment horizontal="left" vertical="center" wrapText="1"/>
      <protection/>
    </xf>
    <xf numFmtId="0" fontId="5" fillId="44" borderId="0" xfId="0" applyFont="1" applyFill="1" applyAlignment="1" applyProtection="1">
      <alignment horizontal="left" vertical="top"/>
      <protection/>
    </xf>
    <xf numFmtId="0" fontId="5" fillId="10" borderId="0" xfId="0" applyFont="1" applyFill="1" applyAlignment="1" applyProtection="1">
      <alignment horizontal="left" vertical="top"/>
      <protection/>
    </xf>
    <xf numFmtId="0" fontId="8" fillId="44" borderId="0" xfId="0" applyFont="1" applyFill="1" applyAlignment="1" applyProtection="1">
      <alignment horizontal="left"/>
      <protection/>
    </xf>
    <xf numFmtId="0" fontId="7" fillId="54" borderId="63" xfId="0" applyFont="1" applyFill="1" applyBorder="1" applyAlignment="1" applyProtection="1">
      <alignment vertical="center" wrapText="1"/>
      <protection/>
    </xf>
    <xf numFmtId="0" fontId="4" fillId="44" borderId="0" xfId="0" applyFont="1" applyFill="1" applyAlignment="1" applyProtection="1">
      <alignment horizontal="left" vertical="top" wrapText="1"/>
      <protection/>
    </xf>
    <xf numFmtId="0" fontId="19" fillId="54" borderId="63" xfId="0" applyFont="1" applyFill="1" applyBorder="1" applyAlignment="1" applyProtection="1">
      <alignment vertical="center" wrapText="1"/>
      <protection/>
    </xf>
    <xf numFmtId="177" fontId="5" fillId="44" borderId="64" xfId="0" applyNumberFormat="1" applyFont="1" applyFill="1" applyBorder="1" applyAlignment="1" applyProtection="1">
      <alignment horizontal="left" vertical="center" wrapText="1"/>
      <protection/>
    </xf>
    <xf numFmtId="177" fontId="5" fillId="44" borderId="65" xfId="0" applyNumberFormat="1" applyFont="1" applyFill="1" applyBorder="1" applyAlignment="1" applyProtection="1">
      <alignment horizontal="left" vertical="center" wrapText="1"/>
      <protection/>
    </xf>
    <xf numFmtId="177" fontId="5" fillId="44" borderId="66" xfId="0" applyNumberFormat="1" applyFont="1" applyFill="1" applyBorder="1" applyAlignment="1" applyProtection="1">
      <alignment horizontal="left" vertical="center" wrapText="1"/>
      <protection/>
    </xf>
    <xf numFmtId="0" fontId="8" fillId="44" borderId="0" xfId="0" applyFont="1" applyFill="1" applyBorder="1" applyAlignment="1">
      <alignment horizontal="left" vertical="center"/>
    </xf>
    <xf numFmtId="0" fontId="4" fillId="55" borderId="0" xfId="0" applyFont="1" applyFill="1" applyBorder="1" applyAlignment="1">
      <alignment horizontal="left" vertical="top" wrapText="1"/>
    </xf>
    <xf numFmtId="0" fontId="5" fillId="10" borderId="0" xfId="0" applyFont="1" applyFill="1" applyAlignment="1">
      <alignment horizontal="left" vertical="center"/>
    </xf>
    <xf numFmtId="0" fontId="4" fillId="44" borderId="19" xfId="0" applyFont="1" applyFill="1" applyBorder="1" applyAlignment="1">
      <alignment horizontal="left" vertical="center"/>
    </xf>
    <xf numFmtId="0" fontId="4" fillId="44" borderId="19" xfId="0" applyFont="1" applyFill="1" applyBorder="1" applyAlignment="1">
      <alignment horizontal="left" vertical="center" wrapText="1"/>
    </xf>
    <xf numFmtId="0" fontId="4" fillId="44" borderId="52" xfId="0" applyFont="1" applyFill="1" applyBorder="1" applyAlignment="1">
      <alignment horizontal="left" vertical="center"/>
    </xf>
    <xf numFmtId="0" fontId="4" fillId="44" borderId="40" xfId="0" applyFont="1" applyFill="1" applyBorder="1" applyAlignment="1">
      <alignment horizontal="left" vertical="center"/>
    </xf>
    <xf numFmtId="0" fontId="4" fillId="54" borderId="0" xfId="0" applyFont="1" applyFill="1" applyBorder="1" applyAlignment="1">
      <alignment horizontal="center" vertical="top"/>
    </xf>
    <xf numFmtId="0" fontId="19" fillId="54" borderId="73" xfId="0" applyFont="1" applyFill="1" applyBorder="1" applyAlignment="1">
      <alignment horizontal="center" vertical="center"/>
    </xf>
    <xf numFmtId="0" fontId="5" fillId="44" borderId="0" xfId="0" applyFont="1" applyFill="1" applyBorder="1" applyAlignment="1">
      <alignment horizontal="left" vertical="center" wrapText="1"/>
    </xf>
    <xf numFmtId="0" fontId="69" fillId="56" borderId="0" xfId="0" applyFont="1" applyFill="1" applyAlignment="1">
      <alignment horizontal="center" wrapText="1"/>
    </xf>
    <xf numFmtId="0" fontId="70" fillId="0" borderId="0" xfId="0" applyFont="1" applyAlignment="1">
      <alignment horizontal="center" wrapText="1"/>
    </xf>
    <xf numFmtId="0" fontId="68" fillId="0" borderId="0" xfId="0" applyFont="1" applyAlignment="1">
      <alignment horizontal="center" wrapText="1"/>
    </xf>
    <xf numFmtId="0" fontId="71" fillId="0" borderId="0" xfId="0" applyFont="1" applyAlignment="1">
      <alignment wrapText="1"/>
    </xf>
    <xf numFmtId="0" fontId="72" fillId="0" borderId="0" xfId="0" applyFont="1" applyAlignment="1">
      <alignment wrapText="1"/>
    </xf>
  </cellXfs>
  <cellStyles count="89">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Calculation" xfId="66"/>
    <cellStyle name="Check Cell" xfId="67"/>
    <cellStyle name="Comma" xfId="68"/>
    <cellStyle name="Comma [0]" xfId="69"/>
    <cellStyle name="Currency" xfId="70"/>
    <cellStyle name="Currency [0]" xfId="71"/>
    <cellStyle name="Eingabe" xfId="72"/>
    <cellStyle name="Ergebnis" xfId="73"/>
    <cellStyle name="Erklärender Text" xfId="74"/>
    <cellStyle name="Explanatory Text" xfId="75"/>
    <cellStyle name="Followed Hyperlink" xfId="76"/>
    <cellStyle name="Good" xfId="77"/>
    <cellStyle name="Gut" xfId="78"/>
    <cellStyle name="Heading 1" xfId="79"/>
    <cellStyle name="Heading 2" xfId="80"/>
    <cellStyle name="Heading 3" xfId="81"/>
    <cellStyle name="Heading 4" xfId="82"/>
    <cellStyle name="Hyperlink" xfId="83"/>
    <cellStyle name="Input" xfId="84"/>
    <cellStyle name="Linked Cell" xfId="85"/>
    <cellStyle name="Neutral" xfId="86"/>
    <cellStyle name="Note" xfId="87"/>
    <cellStyle name="Notiz" xfId="88"/>
    <cellStyle name="Output" xfId="89"/>
    <cellStyle name="Percent" xfId="90"/>
    <cellStyle name="Schlecht" xfId="91"/>
    <cellStyle name="Title" xfId="92"/>
    <cellStyle name="Total" xfId="93"/>
    <cellStyle name="Überschrift" xfId="94"/>
    <cellStyle name="Überschrift 1" xfId="95"/>
    <cellStyle name="Überschrift 2" xfId="96"/>
    <cellStyle name="Überschrift 3" xfId="97"/>
    <cellStyle name="Überschrift 4" xfId="98"/>
    <cellStyle name="Verknüpfte Zelle" xfId="99"/>
    <cellStyle name="Warnender Text" xfId="100"/>
    <cellStyle name="Warning Text" xfId="101"/>
    <cellStyle name="Zelle überprüfen"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zsef.szarka@espon.eu" TargetMode="External" /><Relationship Id="rId2" Type="http://schemas.openxmlformats.org/officeDocument/2006/relationships/hyperlink" Target="mailto:michaela.gensheimer@espon.e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J82"/>
  <sheetViews>
    <sheetView zoomScale="115" zoomScaleNormal="115" zoomScalePageLayoutView="0" workbookViewId="0" topLeftCell="A47">
      <selection activeCell="D71" sqref="D71:J71"/>
    </sheetView>
  </sheetViews>
  <sheetFormatPr defaultColWidth="0" defaultRowHeight="12.75" zeroHeight="1"/>
  <cols>
    <col min="1" max="1" width="13.140625" style="219" customWidth="1"/>
    <col min="2" max="10" width="9.140625" style="219" customWidth="1"/>
    <col min="11" max="16384" width="9.140625" style="219" hidden="1" customWidth="1"/>
  </cols>
  <sheetData>
    <row r="1" spans="1:10" ht="33" customHeight="1" collapsed="1">
      <c r="A1" s="264" t="s">
        <v>0</v>
      </c>
      <c r="B1" s="265"/>
      <c r="C1" s="265"/>
      <c r="D1" s="265"/>
      <c r="E1" s="265"/>
      <c r="F1" s="265"/>
      <c r="G1" s="265"/>
      <c r="H1" s="265"/>
      <c r="I1" s="265"/>
      <c r="J1" s="265"/>
    </row>
    <row r="2" spans="1:10" ht="12.75">
      <c r="A2" s="18"/>
      <c r="B2" s="19"/>
      <c r="C2" s="265"/>
      <c r="D2" s="265"/>
      <c r="E2" s="265"/>
      <c r="F2" s="265"/>
      <c r="G2" s="265"/>
      <c r="H2" s="265"/>
      <c r="I2" s="265"/>
      <c r="J2" s="265"/>
    </row>
    <row r="3" spans="1:10" ht="16.5" customHeight="1">
      <c r="A3" s="266" t="s">
        <v>1</v>
      </c>
      <c r="B3" s="266"/>
      <c r="C3" s="266"/>
      <c r="D3" s="266"/>
      <c r="E3" s="266"/>
      <c r="F3" s="266"/>
      <c r="G3" s="266"/>
      <c r="H3" s="266"/>
      <c r="I3" s="266"/>
      <c r="J3" s="266"/>
    </row>
    <row r="4" spans="1:10" ht="24.75" customHeight="1">
      <c r="A4" s="17" t="s">
        <v>2</v>
      </c>
      <c r="B4" s="19"/>
      <c r="C4" s="19"/>
      <c r="D4" s="19"/>
      <c r="E4" s="19"/>
      <c r="F4" s="19"/>
      <c r="G4" s="19"/>
      <c r="H4" s="19"/>
      <c r="I4" s="19"/>
      <c r="J4" s="19"/>
    </row>
    <row r="5" spans="1:10" ht="14.25" customHeight="1">
      <c r="A5" s="33" t="s">
        <v>3</v>
      </c>
      <c r="B5" s="267" t="s">
        <v>4</v>
      </c>
      <c r="C5" s="267"/>
      <c r="D5" s="267"/>
      <c r="E5" s="267"/>
      <c r="F5" s="267"/>
      <c r="G5" s="267"/>
      <c r="H5" s="267"/>
      <c r="I5" s="267"/>
      <c r="J5" s="16"/>
    </row>
    <row r="6" spans="1:10" ht="26.25" customHeight="1">
      <c r="A6" s="34" t="s">
        <v>5</v>
      </c>
      <c r="B6" s="267" t="s">
        <v>6</v>
      </c>
      <c r="C6" s="267"/>
      <c r="D6" s="267"/>
      <c r="E6" s="267"/>
      <c r="F6" s="267"/>
      <c r="G6" s="267"/>
      <c r="H6" s="267"/>
      <c r="I6" s="267"/>
      <c r="J6" s="267"/>
    </row>
    <row r="7" spans="1:10" ht="20.25" customHeight="1">
      <c r="A7" s="35" t="s">
        <v>7</v>
      </c>
      <c r="B7" s="267" t="s">
        <v>8</v>
      </c>
      <c r="C7" s="267"/>
      <c r="D7" s="267"/>
      <c r="E7" s="267"/>
      <c r="F7" s="267"/>
      <c r="G7" s="267"/>
      <c r="H7" s="267"/>
      <c r="I7" s="267"/>
      <c r="J7" s="16"/>
    </row>
    <row r="8" spans="1:10" ht="18" customHeight="1">
      <c r="A8" s="36" t="s">
        <v>9</v>
      </c>
      <c r="B8" s="271" t="s">
        <v>10</v>
      </c>
      <c r="C8" s="267"/>
      <c r="D8" s="267"/>
      <c r="E8" s="267"/>
      <c r="F8" s="267"/>
      <c r="G8" s="267"/>
      <c r="H8" s="267"/>
      <c r="I8" s="267"/>
      <c r="J8" s="267"/>
    </row>
    <row r="9" spans="1:10" ht="3" customHeight="1">
      <c r="A9" s="17"/>
      <c r="B9" s="14"/>
      <c r="C9" s="14"/>
      <c r="D9" s="14"/>
      <c r="E9" s="14"/>
      <c r="F9" s="14"/>
      <c r="G9" s="14"/>
      <c r="H9" s="14"/>
      <c r="I9" s="14"/>
      <c r="J9" s="14"/>
    </row>
    <row r="10" spans="1:10" ht="12.75">
      <c r="A10" s="21" t="s">
        <v>11</v>
      </c>
      <c r="B10" s="267" t="s">
        <v>12</v>
      </c>
      <c r="C10" s="267"/>
      <c r="D10" s="267"/>
      <c r="E10" s="267"/>
      <c r="F10" s="267"/>
      <c r="G10" s="267"/>
      <c r="H10" s="267"/>
      <c r="I10" s="267"/>
      <c r="J10" s="267"/>
    </row>
    <row r="11" spans="1:10" ht="12.75">
      <c r="A11" s="21"/>
      <c r="B11" s="267"/>
      <c r="C11" s="267"/>
      <c r="D11" s="267"/>
      <c r="E11" s="267"/>
      <c r="F11" s="267"/>
      <c r="G11" s="267"/>
      <c r="H11" s="267"/>
      <c r="I11" s="267"/>
      <c r="J11" s="267"/>
    </row>
    <row r="12" spans="1:10" ht="12" customHeight="1">
      <c r="A12" s="21"/>
      <c r="B12" s="268"/>
      <c r="C12" s="268"/>
      <c r="D12" s="268"/>
      <c r="E12" s="268"/>
      <c r="F12" s="268"/>
      <c r="G12" s="268"/>
      <c r="H12" s="268"/>
      <c r="I12" s="268"/>
      <c r="J12" s="268"/>
    </row>
    <row r="13" spans="1:10" ht="14.25" customHeight="1">
      <c r="A13" s="269" t="s">
        <v>13</v>
      </c>
      <c r="B13" s="270" t="s">
        <v>14</v>
      </c>
      <c r="C13" s="270"/>
      <c r="D13" s="270"/>
      <c r="E13" s="270"/>
      <c r="F13" s="270"/>
      <c r="G13" s="270"/>
      <c r="H13" s="270"/>
      <c r="I13" s="270"/>
      <c r="J13" s="270"/>
    </row>
    <row r="14" spans="1:10" ht="14.25" customHeight="1">
      <c r="A14" s="269"/>
      <c r="B14" s="270"/>
      <c r="C14" s="270"/>
      <c r="D14" s="270"/>
      <c r="E14" s="270"/>
      <c r="F14" s="270"/>
      <c r="G14" s="270"/>
      <c r="H14" s="270"/>
      <c r="I14" s="270"/>
      <c r="J14" s="270"/>
    </row>
    <row r="15" spans="1:10" ht="14.25" customHeight="1">
      <c r="A15" s="18"/>
      <c r="B15" s="270"/>
      <c r="C15" s="270"/>
      <c r="D15" s="270"/>
      <c r="E15" s="270"/>
      <c r="F15" s="270"/>
      <c r="G15" s="270"/>
      <c r="H15" s="270"/>
      <c r="I15" s="270"/>
      <c r="J15" s="270"/>
    </row>
    <row r="16" spans="1:10" ht="14.25" customHeight="1">
      <c r="A16" s="22" t="s">
        <v>13</v>
      </c>
      <c r="B16" s="267" t="s">
        <v>15</v>
      </c>
      <c r="C16" s="267"/>
      <c r="D16" s="267"/>
      <c r="E16" s="267"/>
      <c r="F16" s="267"/>
      <c r="G16" s="267"/>
      <c r="H16" s="267"/>
      <c r="I16" s="267"/>
      <c r="J16" s="267"/>
    </row>
    <row r="17" spans="1:10" ht="14.25" customHeight="1">
      <c r="A17" s="22"/>
      <c r="B17" s="267"/>
      <c r="C17" s="267"/>
      <c r="D17" s="267"/>
      <c r="E17" s="267"/>
      <c r="F17" s="267"/>
      <c r="G17" s="267"/>
      <c r="H17" s="267"/>
      <c r="I17" s="267"/>
      <c r="J17" s="267"/>
    </row>
    <row r="18" spans="1:10" ht="39.75" customHeight="1">
      <c r="A18" s="22" t="s">
        <v>13</v>
      </c>
      <c r="B18" s="267" t="s">
        <v>16</v>
      </c>
      <c r="C18" s="267"/>
      <c r="D18" s="267"/>
      <c r="E18" s="267"/>
      <c r="F18" s="267"/>
      <c r="G18" s="267"/>
      <c r="H18" s="267"/>
      <c r="I18" s="267"/>
      <c r="J18" s="267"/>
    </row>
    <row r="19" spans="1:10" ht="14.25" customHeight="1">
      <c r="A19" s="23" t="s">
        <v>13</v>
      </c>
      <c r="B19" s="267" t="s">
        <v>17</v>
      </c>
      <c r="C19" s="267"/>
      <c r="D19" s="267"/>
      <c r="E19" s="267"/>
      <c r="F19" s="267"/>
      <c r="G19" s="267"/>
      <c r="H19" s="267"/>
      <c r="I19" s="267"/>
      <c r="J19" s="267"/>
    </row>
    <row r="20" spans="1:10" ht="14.25" customHeight="1">
      <c r="A20" s="23"/>
      <c r="B20" s="267"/>
      <c r="C20" s="267"/>
      <c r="D20" s="267"/>
      <c r="E20" s="267"/>
      <c r="F20" s="267"/>
      <c r="G20" s="267"/>
      <c r="H20" s="267"/>
      <c r="I20" s="267"/>
      <c r="J20" s="267"/>
    </row>
    <row r="21" spans="1:10" ht="14.25" customHeight="1">
      <c r="A21" s="23"/>
      <c r="B21" s="267"/>
      <c r="C21" s="267"/>
      <c r="D21" s="267"/>
      <c r="E21" s="267"/>
      <c r="F21" s="267"/>
      <c r="G21" s="267"/>
      <c r="H21" s="267"/>
      <c r="I21" s="267"/>
      <c r="J21" s="267"/>
    </row>
    <row r="22" spans="1:10" ht="14.25" customHeight="1">
      <c r="A22" s="23" t="s">
        <v>13</v>
      </c>
      <c r="B22" s="267" t="s">
        <v>18</v>
      </c>
      <c r="C22" s="267"/>
      <c r="D22" s="267"/>
      <c r="E22" s="267"/>
      <c r="F22" s="267"/>
      <c r="G22" s="267"/>
      <c r="H22" s="267"/>
      <c r="I22" s="267"/>
      <c r="J22" s="267"/>
    </row>
    <row r="23" spans="1:10" ht="14.25" customHeight="1">
      <c r="A23" s="23"/>
      <c r="B23" s="267"/>
      <c r="C23" s="267"/>
      <c r="D23" s="267"/>
      <c r="E23" s="267"/>
      <c r="F23" s="267"/>
      <c r="G23" s="267"/>
      <c r="H23" s="267"/>
      <c r="I23" s="267"/>
      <c r="J23" s="267"/>
    </row>
    <row r="24" spans="1:10" ht="14.25" customHeight="1">
      <c r="A24" s="18" t="s">
        <v>13</v>
      </c>
      <c r="B24" s="267" t="s">
        <v>19</v>
      </c>
      <c r="C24" s="267"/>
      <c r="D24" s="267"/>
      <c r="E24" s="267"/>
      <c r="F24" s="267"/>
      <c r="G24" s="267"/>
      <c r="H24" s="267"/>
      <c r="I24" s="267"/>
      <c r="J24" s="267"/>
    </row>
    <row r="25" spans="1:10" ht="14.25" customHeight="1">
      <c r="A25" s="18"/>
      <c r="B25" s="267"/>
      <c r="C25" s="267"/>
      <c r="D25" s="267"/>
      <c r="E25" s="267"/>
      <c r="F25" s="267"/>
      <c r="G25" s="267"/>
      <c r="H25" s="267"/>
      <c r="I25" s="267"/>
      <c r="J25" s="267"/>
    </row>
    <row r="26" spans="1:10" ht="14.25" customHeight="1">
      <c r="A26" s="18" t="s">
        <v>13</v>
      </c>
      <c r="B26" s="267" t="s">
        <v>20</v>
      </c>
      <c r="C26" s="267"/>
      <c r="D26" s="267"/>
      <c r="E26" s="267"/>
      <c r="F26" s="267"/>
      <c r="G26" s="267"/>
      <c r="H26" s="267"/>
      <c r="I26" s="267"/>
      <c r="J26" s="267"/>
    </row>
    <row r="27" spans="1:10" ht="14.25" customHeight="1">
      <c r="A27" s="18"/>
      <c r="B27" s="20"/>
      <c r="C27" s="20"/>
      <c r="D27" s="20"/>
      <c r="E27" s="20"/>
      <c r="F27" s="20"/>
      <c r="G27" s="20"/>
      <c r="H27" s="20"/>
      <c r="I27" s="20"/>
      <c r="J27" s="20"/>
    </row>
    <row r="28" spans="1:10" ht="14.25" customHeight="1">
      <c r="A28" s="267" t="s">
        <v>21</v>
      </c>
      <c r="B28" s="267"/>
      <c r="C28" s="267"/>
      <c r="D28" s="267"/>
      <c r="E28" s="267"/>
      <c r="F28" s="267"/>
      <c r="G28" s="267"/>
      <c r="H28" s="267"/>
      <c r="I28" s="267"/>
      <c r="J28" s="267"/>
    </row>
    <row r="29" spans="1:10" ht="79.5" customHeight="1">
      <c r="A29" s="267"/>
      <c r="B29" s="267"/>
      <c r="C29" s="267"/>
      <c r="D29" s="267"/>
      <c r="E29" s="267"/>
      <c r="F29" s="267"/>
      <c r="G29" s="267"/>
      <c r="H29" s="267"/>
      <c r="I29" s="267"/>
      <c r="J29" s="267"/>
    </row>
    <row r="30" spans="1:10" ht="12.75">
      <c r="A30" s="18"/>
      <c r="B30" s="20"/>
      <c r="C30" s="20"/>
      <c r="D30" s="20"/>
      <c r="E30" s="20"/>
      <c r="F30" s="20"/>
      <c r="G30" s="20"/>
      <c r="H30" s="20"/>
      <c r="I30" s="20"/>
      <c r="J30" s="20"/>
    </row>
    <row r="31" spans="1:10" ht="12.75">
      <c r="A31" s="272" t="s">
        <v>22</v>
      </c>
      <c r="B31" s="272"/>
      <c r="C31" s="20"/>
      <c r="D31" s="20"/>
      <c r="E31" s="20"/>
      <c r="F31" s="20"/>
      <c r="G31" s="20"/>
      <c r="H31" s="20"/>
      <c r="I31" s="20"/>
      <c r="J31" s="14"/>
    </row>
    <row r="32" spans="1:10" ht="14.25" customHeight="1">
      <c r="A32" s="18" t="s">
        <v>13</v>
      </c>
      <c r="B32" s="267" t="s">
        <v>23</v>
      </c>
      <c r="C32" s="267"/>
      <c r="D32" s="267"/>
      <c r="E32" s="267"/>
      <c r="F32" s="267"/>
      <c r="G32" s="267"/>
      <c r="H32" s="267"/>
      <c r="I32" s="267"/>
      <c r="J32" s="267"/>
    </row>
    <row r="33" spans="1:10" ht="14.25" customHeight="1">
      <c r="A33" s="18"/>
      <c r="B33" s="267"/>
      <c r="C33" s="267"/>
      <c r="D33" s="267"/>
      <c r="E33" s="267"/>
      <c r="F33" s="267"/>
      <c r="G33" s="267"/>
      <c r="H33" s="267"/>
      <c r="I33" s="267"/>
      <c r="J33" s="267"/>
    </row>
    <row r="34" spans="1:10" ht="60" customHeight="1">
      <c r="A34" s="18" t="s">
        <v>13</v>
      </c>
      <c r="B34" s="267" t="s">
        <v>24</v>
      </c>
      <c r="C34" s="267"/>
      <c r="D34" s="267"/>
      <c r="E34" s="267"/>
      <c r="F34" s="267"/>
      <c r="G34" s="267"/>
      <c r="H34" s="267"/>
      <c r="I34" s="267"/>
      <c r="J34" s="267"/>
    </row>
    <row r="35" spans="1:10" ht="29.25" customHeight="1">
      <c r="A35" s="18" t="s">
        <v>13</v>
      </c>
      <c r="B35" s="267" t="s">
        <v>25</v>
      </c>
      <c r="C35" s="267"/>
      <c r="D35" s="267"/>
      <c r="E35" s="267"/>
      <c r="F35" s="267"/>
      <c r="G35" s="267"/>
      <c r="H35" s="267"/>
      <c r="I35" s="267"/>
      <c r="J35" s="267"/>
    </row>
    <row r="36" spans="1:10" ht="14.25" customHeight="1">
      <c r="A36" s="18" t="s">
        <v>13</v>
      </c>
      <c r="B36" s="267" t="s">
        <v>26</v>
      </c>
      <c r="C36" s="267"/>
      <c r="D36" s="267"/>
      <c r="E36" s="267"/>
      <c r="F36" s="267"/>
      <c r="G36" s="267"/>
      <c r="H36" s="267"/>
      <c r="I36" s="267"/>
      <c r="J36" s="267"/>
    </row>
    <row r="37" spans="1:10" ht="24" customHeight="1">
      <c r="A37" s="18"/>
      <c r="B37" s="267"/>
      <c r="C37" s="267"/>
      <c r="D37" s="267"/>
      <c r="E37" s="267"/>
      <c r="F37" s="267"/>
      <c r="G37" s="267"/>
      <c r="H37" s="267"/>
      <c r="I37" s="267"/>
      <c r="J37" s="267"/>
    </row>
    <row r="38" spans="1:10" ht="14.25" customHeight="1">
      <c r="A38" s="18" t="s">
        <v>13</v>
      </c>
      <c r="B38" s="267" t="s">
        <v>27</v>
      </c>
      <c r="C38" s="267"/>
      <c r="D38" s="267"/>
      <c r="E38" s="267"/>
      <c r="F38" s="267"/>
      <c r="G38" s="267"/>
      <c r="H38" s="267"/>
      <c r="I38" s="267"/>
      <c r="J38" s="267"/>
    </row>
    <row r="39" spans="1:10" ht="14.25" customHeight="1">
      <c r="A39" s="18"/>
      <c r="B39" s="267"/>
      <c r="C39" s="267"/>
      <c r="D39" s="267"/>
      <c r="E39" s="267"/>
      <c r="F39" s="267"/>
      <c r="G39" s="267"/>
      <c r="H39" s="267"/>
      <c r="I39" s="267"/>
      <c r="J39" s="267"/>
    </row>
    <row r="40" spans="1:10" ht="12.75">
      <c r="A40" s="18"/>
      <c r="B40" s="20"/>
      <c r="C40" s="20"/>
      <c r="D40" s="20"/>
      <c r="E40" s="20"/>
      <c r="F40" s="20"/>
      <c r="G40" s="20"/>
      <c r="H40" s="20"/>
      <c r="I40" s="20"/>
      <c r="J40" s="20"/>
    </row>
    <row r="41" spans="1:10" ht="12.75">
      <c r="A41" s="272" t="s">
        <v>28</v>
      </c>
      <c r="B41" s="272"/>
      <c r="C41" s="14"/>
      <c r="D41" s="14"/>
      <c r="E41" s="14"/>
      <c r="F41" s="14"/>
      <c r="G41" s="14"/>
      <c r="H41" s="14"/>
      <c r="I41" s="14"/>
      <c r="J41" s="24"/>
    </row>
    <row r="42" spans="1:10" ht="13.5" customHeight="1">
      <c r="A42" s="18" t="s">
        <v>13</v>
      </c>
      <c r="B42" s="267" t="s">
        <v>29</v>
      </c>
      <c r="C42" s="267"/>
      <c r="D42" s="267"/>
      <c r="E42" s="267"/>
      <c r="F42" s="267"/>
      <c r="G42" s="267"/>
      <c r="H42" s="267"/>
      <c r="I42" s="267"/>
      <c r="J42" s="267"/>
    </row>
    <row r="43" spans="1:10" ht="13.5" customHeight="1">
      <c r="A43" s="18"/>
      <c r="B43" s="267"/>
      <c r="C43" s="267"/>
      <c r="D43" s="267"/>
      <c r="E43" s="267"/>
      <c r="F43" s="267"/>
      <c r="G43" s="267"/>
      <c r="H43" s="267"/>
      <c r="I43" s="267"/>
      <c r="J43" s="267"/>
    </row>
    <row r="44" spans="1:10" ht="14.25" customHeight="1">
      <c r="A44" s="18"/>
      <c r="B44" s="20"/>
      <c r="C44" s="20"/>
      <c r="D44" s="20"/>
      <c r="E44" s="20"/>
      <c r="F44" s="20"/>
      <c r="G44" s="20"/>
      <c r="H44" s="20"/>
      <c r="I44" s="20"/>
      <c r="J44" s="20"/>
    </row>
    <row r="45" spans="1:10" ht="14.25" customHeight="1">
      <c r="A45" s="273" t="s">
        <v>30</v>
      </c>
      <c r="B45" s="273"/>
      <c r="C45" s="20"/>
      <c r="D45" s="20"/>
      <c r="E45" s="20"/>
      <c r="F45" s="20"/>
      <c r="G45" s="20"/>
      <c r="H45" s="20"/>
      <c r="I45" s="20"/>
      <c r="J45" s="20"/>
    </row>
    <row r="46" spans="1:10" ht="27" customHeight="1">
      <c r="A46" s="25" t="s">
        <v>13</v>
      </c>
      <c r="B46" s="267" t="s">
        <v>31</v>
      </c>
      <c r="C46" s="267"/>
      <c r="D46" s="267"/>
      <c r="E46" s="267"/>
      <c r="F46" s="267"/>
      <c r="G46" s="267"/>
      <c r="H46" s="267"/>
      <c r="I46" s="267"/>
      <c r="J46" s="267"/>
    </row>
    <row r="47" spans="1:10" ht="14.25" customHeight="1">
      <c r="A47" s="25" t="s">
        <v>13</v>
      </c>
      <c r="B47" s="267" t="s">
        <v>32</v>
      </c>
      <c r="C47" s="267"/>
      <c r="D47" s="267"/>
      <c r="E47" s="267"/>
      <c r="F47" s="267"/>
      <c r="G47" s="267"/>
      <c r="H47" s="267"/>
      <c r="I47" s="267"/>
      <c r="J47" s="267"/>
    </row>
    <row r="48" spans="1:10" ht="14.25" customHeight="1">
      <c r="A48" s="25"/>
      <c r="B48" s="267"/>
      <c r="C48" s="267"/>
      <c r="D48" s="267"/>
      <c r="E48" s="267"/>
      <c r="F48" s="267"/>
      <c r="G48" s="267"/>
      <c r="H48" s="267"/>
      <c r="I48" s="267"/>
      <c r="J48" s="267"/>
    </row>
    <row r="49" spans="1:10" ht="14.25" customHeight="1">
      <c r="A49" s="25" t="s">
        <v>13</v>
      </c>
      <c r="B49" s="267" t="s">
        <v>33</v>
      </c>
      <c r="C49" s="267"/>
      <c r="D49" s="267"/>
      <c r="E49" s="267"/>
      <c r="F49" s="267"/>
      <c r="G49" s="267"/>
      <c r="H49" s="267"/>
      <c r="I49" s="267"/>
      <c r="J49" s="267"/>
    </row>
    <row r="50" spans="1:10" ht="14.25" customHeight="1">
      <c r="A50" s="25" t="s">
        <v>13</v>
      </c>
      <c r="B50" s="267" t="s">
        <v>34</v>
      </c>
      <c r="C50" s="267"/>
      <c r="D50" s="267"/>
      <c r="E50" s="267"/>
      <c r="F50" s="267"/>
      <c r="G50" s="267"/>
      <c r="H50" s="267"/>
      <c r="I50" s="267"/>
      <c r="J50" s="267"/>
    </row>
    <row r="51" spans="1:10" ht="12.75">
      <c r="A51" s="18"/>
      <c r="B51" s="20"/>
      <c r="C51" s="20"/>
      <c r="D51" s="20"/>
      <c r="E51" s="20"/>
      <c r="F51" s="20"/>
      <c r="G51" s="20"/>
      <c r="H51" s="20"/>
      <c r="I51" s="20"/>
      <c r="J51" s="20"/>
    </row>
    <row r="52" spans="1:10" ht="14.25" customHeight="1">
      <c r="A52" s="272" t="s">
        <v>35</v>
      </c>
      <c r="B52" s="272"/>
      <c r="C52" s="272"/>
      <c r="D52" s="24"/>
      <c r="E52" s="24"/>
      <c r="F52" s="24"/>
      <c r="G52" s="24"/>
      <c r="H52" s="24"/>
      <c r="I52" s="24"/>
      <c r="J52" s="24"/>
    </row>
    <row r="53" spans="1:10" ht="14.25" customHeight="1">
      <c r="A53" s="27"/>
      <c r="B53" s="28" t="s">
        <v>36</v>
      </c>
      <c r="C53" s="24"/>
      <c r="D53" s="24"/>
      <c r="E53" s="24"/>
      <c r="F53" s="24"/>
      <c r="G53" s="24"/>
      <c r="H53" s="24"/>
      <c r="I53" s="24"/>
      <c r="J53" s="26"/>
    </row>
    <row r="54" spans="1:10" ht="14.25" customHeight="1">
      <c r="A54" s="27"/>
      <c r="B54" s="28"/>
      <c r="C54" s="24"/>
      <c r="D54" s="24"/>
      <c r="E54" s="24"/>
      <c r="F54" s="24"/>
      <c r="G54" s="24"/>
      <c r="H54" s="24"/>
      <c r="I54" s="24"/>
      <c r="J54" s="24"/>
    </row>
    <row r="55" spans="1:10" ht="14.25" customHeight="1">
      <c r="A55" s="29"/>
      <c r="B55" s="30" t="s">
        <v>22</v>
      </c>
      <c r="C55" s="30"/>
      <c r="D55" s="30"/>
      <c r="E55" s="15"/>
      <c r="F55" s="30" t="s">
        <v>28</v>
      </c>
      <c r="G55" s="24"/>
      <c r="H55" s="24"/>
      <c r="I55" s="24"/>
      <c r="J55" s="24"/>
    </row>
    <row r="56" spans="1:10" ht="14.25" customHeight="1">
      <c r="A56" s="29"/>
      <c r="B56" s="274" t="s">
        <v>37</v>
      </c>
      <c r="C56" s="274"/>
      <c r="D56" s="274"/>
      <c r="E56" s="15"/>
      <c r="F56" s="274" t="s">
        <v>38</v>
      </c>
      <c r="G56" s="274"/>
      <c r="H56" s="274"/>
      <c r="I56" s="24"/>
      <c r="J56" s="24"/>
    </row>
    <row r="57" spans="1:10" ht="14.25" customHeight="1">
      <c r="A57" s="29"/>
      <c r="B57" s="31" t="s">
        <v>39</v>
      </c>
      <c r="C57" s="31"/>
      <c r="D57" s="31"/>
      <c r="E57" s="32"/>
      <c r="F57" s="31" t="s">
        <v>40</v>
      </c>
      <c r="G57" s="31"/>
      <c r="H57" s="24"/>
      <c r="I57" s="24"/>
      <c r="J57" s="24"/>
    </row>
    <row r="58" spans="1:10" s="38" customFormat="1" ht="14.25" customHeight="1">
      <c r="A58" s="29"/>
      <c r="B58" s="275" t="s">
        <v>41</v>
      </c>
      <c r="C58" s="275"/>
      <c r="D58" s="275"/>
      <c r="E58" s="26"/>
      <c r="F58" s="276" t="s">
        <v>42</v>
      </c>
      <c r="G58" s="276"/>
      <c r="H58" s="276"/>
      <c r="I58" s="276"/>
      <c r="J58" s="24"/>
    </row>
    <row r="59" spans="1:10" ht="14.25" customHeight="1">
      <c r="A59" s="29"/>
      <c r="B59" s="274" t="s">
        <v>43</v>
      </c>
      <c r="C59" s="274"/>
      <c r="D59" s="274"/>
      <c r="E59" s="15"/>
      <c r="F59" s="274" t="s">
        <v>44</v>
      </c>
      <c r="G59" s="274"/>
      <c r="H59" s="274"/>
      <c r="I59" s="274"/>
      <c r="J59" s="279"/>
    </row>
    <row r="60" spans="1:10" ht="14.25" customHeight="1">
      <c r="A60" s="29"/>
      <c r="B60" s="274" t="s">
        <v>45</v>
      </c>
      <c r="C60" s="274"/>
      <c r="D60" s="274"/>
      <c r="E60" s="24"/>
      <c r="F60" s="274" t="s">
        <v>45</v>
      </c>
      <c r="G60" s="274"/>
      <c r="H60" s="274"/>
      <c r="I60" s="24"/>
      <c r="J60" s="279"/>
    </row>
    <row r="61" spans="1:10" ht="14.25" customHeight="1">
      <c r="A61" s="24"/>
      <c r="B61" s="24"/>
      <c r="C61" s="24"/>
      <c r="D61" s="24"/>
      <c r="E61" s="24"/>
      <c r="F61" s="24"/>
      <c r="G61" s="24"/>
      <c r="H61" s="24"/>
      <c r="I61" s="24"/>
      <c r="J61" s="24"/>
    </row>
    <row r="62" spans="1:10" ht="12.75">
      <c r="A62" s="272" t="s">
        <v>46</v>
      </c>
      <c r="B62" s="272"/>
      <c r="C62" s="272"/>
      <c r="D62" s="277" t="s">
        <v>47</v>
      </c>
      <c r="E62" s="277"/>
      <c r="F62" s="277"/>
      <c r="G62" s="277"/>
      <c r="H62" s="277"/>
      <c r="I62" s="277"/>
      <c r="J62" s="277"/>
    </row>
    <row r="63" spans="1:10" ht="12.75">
      <c r="A63" s="272" t="s">
        <v>48</v>
      </c>
      <c r="B63" s="272"/>
      <c r="C63" s="24"/>
      <c r="D63" s="278"/>
      <c r="E63" s="278"/>
      <c r="F63" s="278"/>
      <c r="G63" s="278"/>
      <c r="H63" s="278"/>
      <c r="I63" s="278"/>
      <c r="J63" s="278"/>
    </row>
    <row r="64" spans="1:10" ht="12.75">
      <c r="A64" s="272" t="s">
        <v>49</v>
      </c>
      <c r="B64" s="272"/>
      <c r="C64" s="24"/>
      <c r="D64" s="278" t="str">
        <f>IF(OR('Cover Page'!J:J),"INCOMPLETE (line "&amp;MATCH(TRUE,'Cover Page'!J:J,0)&amp;")","")</f>
        <v>INCOMPLETE (line 33)</v>
      </c>
      <c r="E64" s="278"/>
      <c r="F64" s="278"/>
      <c r="G64" s="278"/>
      <c r="H64" s="278"/>
      <c r="I64" s="278"/>
      <c r="J64" s="278"/>
    </row>
    <row r="65" spans="1:10" ht="12.75">
      <c r="A65" s="272" t="s">
        <v>50</v>
      </c>
      <c r="B65" s="272"/>
      <c r="C65" s="24"/>
      <c r="D65" s="278">
        <f>IF(OR('D1'!K:K),"INCOMPLETE (line "&amp;MATCH(TRUE,'D1'!K:K,0)&amp;")","")</f>
      </c>
      <c r="E65" s="278"/>
      <c r="F65" s="278"/>
      <c r="G65" s="278"/>
      <c r="H65" s="278"/>
      <c r="I65" s="278"/>
      <c r="J65" s="278"/>
    </row>
    <row r="66" spans="1:10" ht="12.75">
      <c r="A66" s="272" t="s">
        <v>51</v>
      </c>
      <c r="B66" s="272"/>
      <c r="C66" s="24"/>
      <c r="D66" s="278">
        <f>IF(OR(E!M:M),"INCOMPLETE (line "&amp;MATCH(TRUE,E!M:M,0)&amp;")","")</f>
      </c>
      <c r="E66" s="278"/>
      <c r="F66" s="278"/>
      <c r="G66" s="278"/>
      <c r="H66" s="278"/>
      <c r="I66" s="278"/>
      <c r="J66" s="278"/>
    </row>
    <row r="67" spans="1:10" ht="12.75">
      <c r="A67" s="272" t="s">
        <v>52</v>
      </c>
      <c r="B67" s="272"/>
      <c r="C67" s="24"/>
      <c r="D67" s="278">
        <f>IF(OR(F!N:N),"INCOMPLETE (line "&amp;MATCH(TRUE,F!N:N,0)&amp;")","")</f>
      </c>
      <c r="E67" s="278"/>
      <c r="F67" s="278"/>
      <c r="G67" s="278"/>
      <c r="H67" s="278"/>
      <c r="I67" s="278"/>
      <c r="J67" s="278"/>
    </row>
    <row r="68" spans="1:10" ht="12.75">
      <c r="A68" s="272" t="s">
        <v>53</v>
      </c>
      <c r="B68" s="272"/>
      <c r="C68" s="24"/>
      <c r="D68" s="278">
        <f>IF(OR(G!Q:Q),"INCOMPLETE (line "&amp;MATCH(TRUE,G!Q:Q,0)&amp;")","")</f>
      </c>
      <c r="E68" s="278"/>
      <c r="F68" s="278"/>
      <c r="G68" s="278"/>
      <c r="H68" s="278"/>
      <c r="I68" s="278"/>
      <c r="J68" s="278"/>
    </row>
    <row r="69" spans="1:10" ht="12.75">
      <c r="A69" s="272" t="s">
        <v>54</v>
      </c>
      <c r="B69" s="272"/>
      <c r="C69" s="24"/>
      <c r="D69" s="278">
        <f>IF(OR(H!N:N),"INCOMPLETE (line "&amp;MATCH(TRUE,H!N:N,0)&amp;")","")</f>
      </c>
      <c r="E69" s="278"/>
      <c r="F69" s="278"/>
      <c r="G69" s="278"/>
      <c r="H69" s="278"/>
      <c r="I69" s="278"/>
      <c r="J69" s="278"/>
    </row>
    <row r="70" spans="1:10" ht="12.75">
      <c r="A70" s="272" t="s">
        <v>55</v>
      </c>
      <c r="B70" s="272"/>
      <c r="C70" s="24"/>
      <c r="D70" s="278">
        <f>IF(OR(I!N:N),"INCOMPLETE (line "&amp;MATCH(TRUE,I!N:N,0)&amp;")","")</f>
      </c>
      <c r="E70" s="278"/>
      <c r="F70" s="278"/>
      <c r="G70" s="278"/>
      <c r="H70" s="278"/>
      <c r="I70" s="278"/>
      <c r="J70" s="278"/>
    </row>
    <row r="71" spans="1:10" ht="12.75">
      <c r="A71" s="272" t="s">
        <v>56</v>
      </c>
      <c r="B71" s="272"/>
      <c r="C71" s="24"/>
      <c r="D71" s="278">
        <f>IF(OR('Submission Checklist'!F:F),"INCOMPLETE (line "&amp;MATCH(TRUE,'Submission Checklist'!F:F,0)&amp;")","")</f>
      </c>
      <c r="E71" s="278"/>
      <c r="F71" s="278"/>
      <c r="G71" s="278"/>
      <c r="H71" s="278"/>
      <c r="I71" s="278"/>
      <c r="J71" s="278"/>
    </row>
    <row r="72" spans="1:10" ht="12.75">
      <c r="A72" s="24"/>
      <c r="B72" s="24"/>
      <c r="C72" s="24"/>
      <c r="D72" s="24"/>
      <c r="E72" s="24"/>
      <c r="F72" s="24"/>
      <c r="G72" s="24"/>
      <c r="H72" s="24"/>
      <c r="I72" s="24"/>
      <c r="J72" s="24"/>
    </row>
    <row r="73" spans="1:10" ht="12.75" hidden="1">
      <c r="A73" s="24"/>
      <c r="B73" s="24"/>
      <c r="C73" s="24"/>
      <c r="D73" s="24"/>
      <c r="E73" s="24"/>
      <c r="F73" s="24"/>
      <c r="G73" s="24"/>
      <c r="H73" s="24"/>
      <c r="I73" s="24"/>
      <c r="J73" s="24"/>
    </row>
    <row r="74" spans="1:10" ht="12.75" hidden="1">
      <c r="A74" s="24"/>
      <c r="B74" s="24"/>
      <c r="C74" s="24"/>
      <c r="D74" s="24"/>
      <c r="E74" s="24"/>
      <c r="F74" s="24"/>
      <c r="G74" s="24"/>
      <c r="H74" s="24"/>
      <c r="I74" s="24"/>
      <c r="J74" s="24"/>
    </row>
    <row r="75" spans="1:10" ht="12.75" hidden="1">
      <c r="A75" s="24"/>
      <c r="B75" s="24"/>
      <c r="C75" s="24"/>
      <c r="D75" s="24"/>
      <c r="E75" s="24"/>
      <c r="F75" s="24"/>
      <c r="G75" s="24"/>
      <c r="H75" s="24"/>
      <c r="I75" s="24"/>
      <c r="J75" s="24"/>
    </row>
    <row r="76" spans="1:10" ht="12.75" hidden="1">
      <c r="A76" s="24"/>
      <c r="B76" s="24"/>
      <c r="C76" s="24"/>
      <c r="D76" s="24"/>
      <c r="E76" s="24"/>
      <c r="F76" s="24"/>
      <c r="G76" s="24"/>
      <c r="H76" s="24"/>
      <c r="I76" s="24"/>
      <c r="J76" s="24"/>
    </row>
    <row r="77" spans="1:10" ht="12.75" hidden="1">
      <c r="A77" s="24"/>
      <c r="B77" s="24"/>
      <c r="C77" s="24"/>
      <c r="D77" s="24"/>
      <c r="E77" s="24"/>
      <c r="F77" s="24"/>
      <c r="G77" s="24"/>
      <c r="H77" s="24"/>
      <c r="I77" s="24"/>
      <c r="J77" s="24"/>
    </row>
    <row r="78" spans="1:10" ht="12.75" hidden="1">
      <c r="A78" s="24"/>
      <c r="B78" s="24"/>
      <c r="C78" s="24"/>
      <c r="D78" s="24"/>
      <c r="E78" s="24"/>
      <c r="F78" s="24"/>
      <c r="G78" s="24"/>
      <c r="H78" s="24"/>
      <c r="I78" s="24"/>
      <c r="J78" s="24"/>
    </row>
    <row r="79" spans="1:10" ht="12.75" hidden="1">
      <c r="A79" s="24"/>
      <c r="B79" s="24"/>
      <c r="C79" s="24"/>
      <c r="D79" s="24"/>
      <c r="E79" s="24"/>
      <c r="F79" s="24"/>
      <c r="G79" s="24"/>
      <c r="H79" s="24"/>
      <c r="I79" s="24"/>
      <c r="J79" s="24"/>
    </row>
    <row r="80" spans="1:10" ht="12.75" hidden="1">
      <c r="A80" s="24"/>
      <c r="B80" s="24"/>
      <c r="C80" s="24"/>
      <c r="D80" s="24"/>
      <c r="E80" s="24"/>
      <c r="F80" s="24"/>
      <c r="G80" s="24"/>
      <c r="H80" s="24"/>
      <c r="I80" s="24"/>
      <c r="J80" s="24"/>
    </row>
    <row r="81" spans="1:10" ht="12.75" hidden="1">
      <c r="A81" s="24"/>
      <c r="B81" s="24"/>
      <c r="C81" s="24"/>
      <c r="D81" s="24"/>
      <c r="E81" s="24"/>
      <c r="F81" s="24"/>
      <c r="G81" s="24"/>
      <c r="H81" s="24"/>
      <c r="I81" s="24"/>
      <c r="J81" s="24"/>
    </row>
    <row r="82" spans="1:10" ht="12.75" hidden="1">
      <c r="A82" s="24"/>
      <c r="B82" s="24"/>
      <c r="C82" s="24"/>
      <c r="D82" s="24"/>
      <c r="E82" s="24"/>
      <c r="F82" s="24"/>
      <c r="G82" s="24"/>
      <c r="H82" s="24"/>
      <c r="I82" s="24"/>
      <c r="J82" s="24"/>
    </row>
  </sheetData>
  <sheetProtection password="BA4C" sheet="1" objects="1" scenarios="1" selectLockedCells="1"/>
  <mergeCells count="61">
    <mergeCell ref="A70:B70"/>
    <mergeCell ref="D70:J70"/>
    <mergeCell ref="A71:B71"/>
    <mergeCell ref="D71:J71"/>
    <mergeCell ref="A68:B68"/>
    <mergeCell ref="D68:J68"/>
    <mergeCell ref="A69:B69"/>
    <mergeCell ref="D69:J69"/>
    <mergeCell ref="A66:B66"/>
    <mergeCell ref="D66:J66"/>
    <mergeCell ref="A67:B67"/>
    <mergeCell ref="D67:J67"/>
    <mergeCell ref="A64:B64"/>
    <mergeCell ref="D64:J64"/>
    <mergeCell ref="A65:B65"/>
    <mergeCell ref="D65:J65"/>
    <mergeCell ref="A62:C62"/>
    <mergeCell ref="D62:J62"/>
    <mergeCell ref="A63:B63"/>
    <mergeCell ref="D63:J63"/>
    <mergeCell ref="B59:D59"/>
    <mergeCell ref="F59:I59"/>
    <mergeCell ref="J59:J60"/>
    <mergeCell ref="B60:D60"/>
    <mergeCell ref="F60:H60"/>
    <mergeCell ref="B56:D56"/>
    <mergeCell ref="F56:H56"/>
    <mergeCell ref="B58:D58"/>
    <mergeCell ref="F58:I58"/>
    <mergeCell ref="B47:J48"/>
    <mergeCell ref="B49:J49"/>
    <mergeCell ref="B50:J50"/>
    <mergeCell ref="A52:C52"/>
    <mergeCell ref="A41:B41"/>
    <mergeCell ref="B42:J43"/>
    <mergeCell ref="A45:B45"/>
    <mergeCell ref="B46:J46"/>
    <mergeCell ref="B34:J34"/>
    <mergeCell ref="B35:J35"/>
    <mergeCell ref="B36:J37"/>
    <mergeCell ref="B38:J39"/>
    <mergeCell ref="A28:J29"/>
    <mergeCell ref="A31:B31"/>
    <mergeCell ref="B32:J33"/>
    <mergeCell ref="B18:J18"/>
    <mergeCell ref="B19:J21"/>
    <mergeCell ref="B22:J23"/>
    <mergeCell ref="B24:J25"/>
    <mergeCell ref="B16:J17"/>
    <mergeCell ref="B6:J6"/>
    <mergeCell ref="B7:I7"/>
    <mergeCell ref="B8:J8"/>
    <mergeCell ref="B10:J11"/>
    <mergeCell ref="B26:J26"/>
    <mergeCell ref="A1:J1"/>
    <mergeCell ref="C2:J2"/>
    <mergeCell ref="A3:J3"/>
    <mergeCell ref="B5:I5"/>
    <mergeCell ref="B12:J12"/>
    <mergeCell ref="A13:A14"/>
    <mergeCell ref="B13:J15"/>
  </mergeCells>
  <dataValidations count="1">
    <dataValidation type="textLength" showInputMessage="1" showErrorMessage="1" promptTitle="Number of characters" prompt="Max. 27 characters" errorTitle="Too many characters!" error="The address is too long.&#10;Please shorten it to 27 characters." sqref="F38:F41 C38:C41">
      <formula1>1</formula1>
      <formula2>27</formula2>
    </dataValidation>
  </dataValidations>
  <hyperlinks>
    <hyperlink ref="B58" r:id="rId1" display="jozsef.szarka@espon.eu"/>
    <hyperlink ref="F58" r:id="rId2" display="michaela.gensheimer@espon.eu"/>
  </hyperlinks>
  <printOptions/>
  <pageMargins left="0.7874015748031497" right="0.7874015748031497" top="1.1811023622047245" bottom="0.984251968503937" header="0.3937007874015748" footer="0.5118110236220472"/>
  <pageSetup horizontalDpi="600" verticalDpi="600" orientation="portrait" paperSize="9" scale="85" r:id="rId3"/>
  <headerFooter alignWithMargins="0">
    <oddHeader>&amp;L&amp;G&amp;R&amp;G</oddHeader>
  </headerFooter>
  <rowBreaks count="1" manualBreakCount="1">
    <brk id="44" max="255" man="1"/>
  </rowBreaks>
</worksheet>
</file>

<file path=xl/worksheets/sheet10.xml><?xml version="1.0" encoding="utf-8"?>
<worksheet xmlns="http://schemas.openxmlformats.org/spreadsheetml/2006/main" xmlns:r="http://schemas.openxmlformats.org/officeDocument/2006/relationships">
  <dimension ref="A1:F84"/>
  <sheetViews>
    <sheetView tabSelected="1" zoomScalePageLayoutView="0" workbookViewId="0" topLeftCell="A1">
      <selection activeCell="H16" sqref="H16"/>
    </sheetView>
  </sheetViews>
  <sheetFormatPr defaultColWidth="9.140625" defaultRowHeight="12.75"/>
  <cols>
    <col min="1" max="1" width="20.421875" style="0" customWidth="1"/>
    <col min="2" max="2" width="13.00390625" style="0" customWidth="1"/>
    <col min="3" max="3" width="15.00390625" style="0" customWidth="1"/>
    <col min="4" max="4" width="14.28125" style="0" customWidth="1"/>
  </cols>
  <sheetData>
    <row r="1" spans="1:4" ht="15" customHeight="1">
      <c r="A1" s="380" t="s">
        <v>251</v>
      </c>
      <c r="B1" s="380"/>
      <c r="C1" s="380"/>
      <c r="D1" s="380"/>
    </row>
    <row r="2" spans="1:4" ht="15" customHeight="1">
      <c r="A2" s="380" t="s">
        <v>252</v>
      </c>
      <c r="B2" s="380"/>
      <c r="C2" s="380"/>
      <c r="D2" s="380"/>
    </row>
    <row r="3" spans="1:6" ht="12.75" customHeight="1">
      <c r="A3" s="381" t="s">
        <v>253</v>
      </c>
      <c r="B3" s="381"/>
      <c r="C3" s="381"/>
      <c r="D3" s="381"/>
      <c r="E3" s="381"/>
      <c r="F3" s="381"/>
    </row>
    <row r="4" spans="1:4" ht="12.75">
      <c r="A4" s="382"/>
      <c r="B4" s="382"/>
      <c r="C4" s="382"/>
      <c r="D4" s="382"/>
    </row>
    <row r="5" spans="1:4" ht="12.75">
      <c r="A5" s="383"/>
      <c r="B5" s="383"/>
      <c r="C5" s="383"/>
      <c r="D5" s="383"/>
    </row>
    <row r="6" spans="1:4" ht="12.75">
      <c r="A6" s="379" t="s">
        <v>254</v>
      </c>
      <c r="B6" s="379"/>
      <c r="C6" s="258" t="s">
        <v>255</v>
      </c>
      <c r="D6" s="258" t="s">
        <v>256</v>
      </c>
    </row>
    <row r="7" spans="1:4" ht="12.75">
      <c r="A7" s="259">
        <v>40299</v>
      </c>
      <c r="B7" s="259">
        <v>40329</v>
      </c>
      <c r="C7" s="260" t="s">
        <v>257</v>
      </c>
      <c r="D7" s="261">
        <v>9.6267</v>
      </c>
    </row>
    <row r="8" spans="1:4" ht="12.75">
      <c r="A8" s="262">
        <v>40269</v>
      </c>
      <c r="B8" s="262">
        <v>40298</v>
      </c>
      <c r="C8" s="257" t="s">
        <v>257</v>
      </c>
      <c r="D8" s="263">
        <v>9.7803</v>
      </c>
    </row>
    <row r="9" spans="1:4" ht="12.75">
      <c r="A9" s="259">
        <v>40238</v>
      </c>
      <c r="B9" s="259">
        <v>40268</v>
      </c>
      <c r="C9" s="260" t="s">
        <v>257</v>
      </c>
      <c r="D9" s="261">
        <v>9.7496</v>
      </c>
    </row>
    <row r="10" spans="1:4" ht="12.75">
      <c r="A10" s="262">
        <v>40210</v>
      </c>
      <c r="B10" s="262">
        <v>40237</v>
      </c>
      <c r="C10" s="257" t="s">
        <v>257</v>
      </c>
      <c r="D10" s="263">
        <v>10.2021</v>
      </c>
    </row>
    <row r="11" spans="1:4" ht="12.75">
      <c r="A11" s="259">
        <v>40179</v>
      </c>
      <c r="B11" s="259">
        <v>40209</v>
      </c>
      <c r="C11" s="260" t="s">
        <v>257</v>
      </c>
      <c r="D11" s="261">
        <v>10.2953</v>
      </c>
    </row>
    <row r="12" spans="1:4" ht="12.75">
      <c r="A12" s="262">
        <v>40148</v>
      </c>
      <c r="B12" s="262">
        <v>40178</v>
      </c>
      <c r="C12" s="257" t="s">
        <v>257</v>
      </c>
      <c r="D12" s="263">
        <v>10.4323</v>
      </c>
    </row>
    <row r="13" spans="1:4" ht="12.75">
      <c r="A13" s="259">
        <v>40118</v>
      </c>
      <c r="B13" s="259">
        <v>40147</v>
      </c>
      <c r="C13" s="260" t="s">
        <v>257</v>
      </c>
      <c r="D13" s="261">
        <v>10.3359</v>
      </c>
    </row>
    <row r="14" spans="1:4" ht="12.75">
      <c r="A14" s="262">
        <v>40087</v>
      </c>
      <c r="B14" s="262">
        <v>40117</v>
      </c>
      <c r="C14" s="257" t="s">
        <v>257</v>
      </c>
      <c r="D14" s="263">
        <v>10.233</v>
      </c>
    </row>
    <row r="15" spans="1:4" ht="12.75">
      <c r="A15" s="259">
        <v>40057</v>
      </c>
      <c r="B15" s="259">
        <v>40086</v>
      </c>
      <c r="C15" s="260" t="s">
        <v>257</v>
      </c>
      <c r="D15" s="261">
        <v>10.148</v>
      </c>
    </row>
    <row r="16" spans="1:4" ht="12.75">
      <c r="A16" s="262">
        <v>40026</v>
      </c>
      <c r="B16" s="262">
        <v>40056</v>
      </c>
      <c r="C16" s="257" t="s">
        <v>257</v>
      </c>
      <c r="D16" s="263">
        <v>10.4515</v>
      </c>
    </row>
    <row r="17" spans="1:4" ht="12.75">
      <c r="A17" s="259">
        <v>39995</v>
      </c>
      <c r="B17" s="259">
        <v>40025</v>
      </c>
      <c r="C17" s="260" t="s">
        <v>257</v>
      </c>
      <c r="D17" s="261">
        <v>10.8658</v>
      </c>
    </row>
    <row r="18" spans="1:4" ht="12.75">
      <c r="A18" s="262">
        <v>39965</v>
      </c>
      <c r="B18" s="262">
        <v>39994</v>
      </c>
      <c r="C18" s="257" t="s">
        <v>257</v>
      </c>
      <c r="D18" s="263">
        <v>10.7353</v>
      </c>
    </row>
    <row r="19" spans="1:4" ht="12.75">
      <c r="A19" s="259">
        <v>39934</v>
      </c>
      <c r="B19" s="259">
        <v>39964</v>
      </c>
      <c r="C19" s="260" t="s">
        <v>257</v>
      </c>
      <c r="D19" s="261">
        <v>10.7597</v>
      </c>
    </row>
    <row r="20" spans="1:4" ht="12.75">
      <c r="A20" s="262">
        <v>39904</v>
      </c>
      <c r="B20" s="262">
        <v>39933</v>
      </c>
      <c r="C20" s="257" t="s">
        <v>257</v>
      </c>
      <c r="D20" s="263">
        <v>10.9662</v>
      </c>
    </row>
    <row r="21" spans="1:4" ht="12.75">
      <c r="A21" s="259">
        <v>39873</v>
      </c>
      <c r="B21" s="259">
        <v>39903</v>
      </c>
      <c r="C21" s="260" t="s">
        <v>257</v>
      </c>
      <c r="D21" s="261">
        <v>11.3175</v>
      </c>
    </row>
    <row r="22" spans="1:4" ht="12.75">
      <c r="A22" s="262">
        <v>39845</v>
      </c>
      <c r="B22" s="262">
        <v>39872</v>
      </c>
      <c r="C22" s="257" t="s">
        <v>257</v>
      </c>
      <c r="D22" s="263">
        <v>10.5341</v>
      </c>
    </row>
    <row r="23" spans="1:4" ht="12.75">
      <c r="A23" s="259">
        <v>39814</v>
      </c>
      <c r="B23" s="259">
        <v>39844</v>
      </c>
      <c r="C23" s="260" t="s">
        <v>257</v>
      </c>
      <c r="D23" s="261">
        <v>10.95</v>
      </c>
    </row>
    <row r="24" spans="1:4" ht="12.75">
      <c r="A24" s="262">
        <v>39783</v>
      </c>
      <c r="B24" s="262">
        <v>39813</v>
      </c>
      <c r="C24" s="257" t="s">
        <v>257</v>
      </c>
      <c r="D24" s="263">
        <v>10.2543</v>
      </c>
    </row>
    <row r="25" spans="1:4" ht="12.75">
      <c r="A25" s="259">
        <v>39753</v>
      </c>
      <c r="B25" s="259">
        <v>39782</v>
      </c>
      <c r="C25" s="260" t="s">
        <v>257</v>
      </c>
      <c r="D25" s="261">
        <v>9.811</v>
      </c>
    </row>
    <row r="26" spans="1:4" ht="12.75">
      <c r="A26" s="262">
        <v>39722</v>
      </c>
      <c r="B26" s="262">
        <v>39752</v>
      </c>
      <c r="C26" s="257" t="s">
        <v>257</v>
      </c>
      <c r="D26" s="263">
        <v>9.7009</v>
      </c>
    </row>
    <row r="27" spans="1:4" ht="12.75">
      <c r="A27" s="259">
        <v>39692</v>
      </c>
      <c r="B27" s="259">
        <v>39721</v>
      </c>
      <c r="C27" s="260" t="s">
        <v>257</v>
      </c>
      <c r="D27" s="261">
        <v>9.438</v>
      </c>
    </row>
    <row r="28" spans="1:4" ht="12.75">
      <c r="A28" s="262">
        <v>39661</v>
      </c>
      <c r="B28" s="262">
        <v>39691</v>
      </c>
      <c r="C28" s="257" t="s">
        <v>257</v>
      </c>
      <c r="D28" s="263">
        <v>9.449</v>
      </c>
    </row>
    <row r="29" spans="1:4" ht="12.75">
      <c r="A29" s="259">
        <v>39630</v>
      </c>
      <c r="B29" s="259">
        <v>39660</v>
      </c>
      <c r="C29" s="260" t="s">
        <v>257</v>
      </c>
      <c r="D29" s="261">
        <v>9.4263</v>
      </c>
    </row>
    <row r="30" spans="1:4" ht="12.75">
      <c r="A30" s="262">
        <v>39600</v>
      </c>
      <c r="B30" s="262">
        <v>39629</v>
      </c>
      <c r="C30" s="257" t="s">
        <v>257</v>
      </c>
      <c r="D30" s="263">
        <v>9.33</v>
      </c>
    </row>
    <row r="31" spans="1:4" ht="12.75">
      <c r="A31" s="259">
        <v>39569</v>
      </c>
      <c r="B31" s="259">
        <v>39599</v>
      </c>
      <c r="C31" s="260" t="s">
        <v>257</v>
      </c>
      <c r="D31" s="261">
        <v>9.3578</v>
      </c>
    </row>
    <row r="32" spans="1:4" ht="12.75">
      <c r="A32" s="262">
        <v>39539</v>
      </c>
      <c r="B32" s="262">
        <v>39568</v>
      </c>
      <c r="C32" s="257" t="s">
        <v>257</v>
      </c>
      <c r="D32" s="263">
        <v>9.3769</v>
      </c>
    </row>
    <row r="33" spans="1:4" ht="12.75">
      <c r="A33" s="259">
        <v>39508</v>
      </c>
      <c r="B33" s="259">
        <v>39538</v>
      </c>
      <c r="C33" s="260" t="s">
        <v>257</v>
      </c>
      <c r="D33" s="261">
        <v>9.3686</v>
      </c>
    </row>
    <row r="34" spans="1:4" ht="12.75">
      <c r="A34" s="262">
        <v>39479</v>
      </c>
      <c r="B34" s="262">
        <v>39507</v>
      </c>
      <c r="C34" s="257" t="s">
        <v>257</v>
      </c>
      <c r="D34" s="263">
        <v>9.4399</v>
      </c>
    </row>
    <row r="35" spans="1:4" ht="12.75">
      <c r="A35" s="259">
        <v>39448</v>
      </c>
      <c r="B35" s="259">
        <v>39478</v>
      </c>
      <c r="C35" s="260" t="s">
        <v>257</v>
      </c>
      <c r="D35" s="261">
        <v>9.4483</v>
      </c>
    </row>
    <row r="36" spans="1:4" ht="12.75">
      <c r="A36" s="262">
        <v>39417</v>
      </c>
      <c r="B36" s="262">
        <v>39447</v>
      </c>
      <c r="C36" s="257" t="s">
        <v>257</v>
      </c>
      <c r="D36" s="263">
        <v>9.3689</v>
      </c>
    </row>
    <row r="37" spans="1:4" ht="12.75">
      <c r="A37" s="259">
        <v>39387</v>
      </c>
      <c r="B37" s="259">
        <v>39416</v>
      </c>
      <c r="C37" s="260" t="s">
        <v>257</v>
      </c>
      <c r="D37" s="261">
        <v>9.1782</v>
      </c>
    </row>
    <row r="38" spans="1:4" ht="12.75">
      <c r="A38" s="262">
        <v>39356</v>
      </c>
      <c r="B38" s="262">
        <v>39386</v>
      </c>
      <c r="C38" s="257" t="s">
        <v>257</v>
      </c>
      <c r="D38" s="263">
        <v>9.2207</v>
      </c>
    </row>
    <row r="39" spans="1:4" ht="12.75">
      <c r="A39" s="259">
        <v>39326</v>
      </c>
      <c r="B39" s="259">
        <v>39355</v>
      </c>
      <c r="C39" s="260" t="s">
        <v>257</v>
      </c>
      <c r="D39" s="261">
        <v>9.3832</v>
      </c>
    </row>
    <row r="40" spans="1:4" ht="12.75">
      <c r="A40" s="262">
        <v>39295</v>
      </c>
      <c r="B40" s="262">
        <v>39325</v>
      </c>
      <c r="C40" s="257" t="s">
        <v>257</v>
      </c>
      <c r="D40" s="263">
        <v>9.1945</v>
      </c>
    </row>
    <row r="41" spans="1:4" ht="12.75">
      <c r="A41" s="259">
        <v>39264</v>
      </c>
      <c r="B41" s="259">
        <v>39294</v>
      </c>
      <c r="C41" s="260" t="s">
        <v>257</v>
      </c>
      <c r="D41" s="261">
        <v>9.2415</v>
      </c>
    </row>
    <row r="42" spans="1:4" ht="12.75">
      <c r="A42" s="262">
        <v>39234</v>
      </c>
      <c r="B42" s="262">
        <v>39263</v>
      </c>
      <c r="C42" s="257" t="s">
        <v>257</v>
      </c>
      <c r="D42" s="263">
        <v>9.2965</v>
      </c>
    </row>
    <row r="43" spans="1:4" ht="12.75">
      <c r="A43" s="259">
        <v>39203</v>
      </c>
      <c r="B43" s="259">
        <v>39233</v>
      </c>
      <c r="C43" s="260" t="s">
        <v>257</v>
      </c>
      <c r="D43" s="261">
        <v>9.1435</v>
      </c>
    </row>
    <row r="44" spans="1:4" ht="12.75">
      <c r="A44" s="262">
        <v>39173</v>
      </c>
      <c r="B44" s="262">
        <v>39202</v>
      </c>
      <c r="C44" s="257" t="s">
        <v>257</v>
      </c>
      <c r="D44" s="263">
        <v>9.337</v>
      </c>
    </row>
    <row r="45" spans="1:4" ht="12.75">
      <c r="A45" s="259">
        <v>39142</v>
      </c>
      <c r="B45" s="259">
        <v>39172</v>
      </c>
      <c r="C45" s="260" t="s">
        <v>257</v>
      </c>
      <c r="D45" s="261">
        <v>9.246</v>
      </c>
    </row>
    <row r="46" spans="1:4" ht="12.75">
      <c r="A46" s="262">
        <v>39114</v>
      </c>
      <c r="B46" s="262">
        <v>39141</v>
      </c>
      <c r="C46" s="257" t="s">
        <v>257</v>
      </c>
      <c r="D46" s="263">
        <v>9.0383</v>
      </c>
    </row>
    <row r="47" spans="1:4" ht="12.75">
      <c r="A47" s="259">
        <v>39083</v>
      </c>
      <c r="B47" s="259">
        <v>39113</v>
      </c>
      <c r="C47" s="260" t="s">
        <v>257</v>
      </c>
      <c r="D47" s="261">
        <v>9.0463</v>
      </c>
    </row>
    <row r="48" spans="1:4" ht="12.75">
      <c r="A48" s="262">
        <v>39052</v>
      </c>
      <c r="B48" s="262">
        <v>39082</v>
      </c>
      <c r="C48" s="257" t="s">
        <v>257</v>
      </c>
      <c r="D48" s="263">
        <v>9.0801</v>
      </c>
    </row>
    <row r="49" spans="1:4" ht="12.75">
      <c r="A49" s="259">
        <v>39022</v>
      </c>
      <c r="B49" s="259">
        <v>39051</v>
      </c>
      <c r="C49" s="260" t="s">
        <v>257</v>
      </c>
      <c r="D49" s="261">
        <v>9.2073</v>
      </c>
    </row>
    <row r="50" spans="1:4" ht="12.75">
      <c r="A50" s="262">
        <v>38991</v>
      </c>
      <c r="B50" s="262">
        <v>39021</v>
      </c>
      <c r="C50" s="257" t="s">
        <v>257</v>
      </c>
      <c r="D50" s="263">
        <v>9.2623</v>
      </c>
    </row>
    <row r="51" spans="1:4" ht="12.75">
      <c r="A51" s="259">
        <v>38961</v>
      </c>
      <c r="B51" s="259">
        <v>38990</v>
      </c>
      <c r="C51" s="260" t="s">
        <v>257</v>
      </c>
      <c r="D51" s="261">
        <v>9.252</v>
      </c>
    </row>
    <row r="52" spans="1:4" ht="12.75">
      <c r="A52" s="262">
        <v>38930</v>
      </c>
      <c r="B52" s="262">
        <v>38960</v>
      </c>
      <c r="C52" s="257" t="s">
        <v>257</v>
      </c>
      <c r="D52" s="263">
        <v>9.24</v>
      </c>
    </row>
    <row r="53" spans="1:4" ht="12.75">
      <c r="A53" s="259">
        <v>38899</v>
      </c>
      <c r="B53" s="259">
        <v>38929</v>
      </c>
      <c r="C53" s="260" t="s">
        <v>257</v>
      </c>
      <c r="D53" s="261">
        <v>9.2373</v>
      </c>
    </row>
    <row r="54" spans="1:4" ht="12.75">
      <c r="A54" s="262">
        <v>38869</v>
      </c>
      <c r="B54" s="262">
        <v>38898</v>
      </c>
      <c r="C54" s="257" t="s">
        <v>257</v>
      </c>
      <c r="D54" s="263">
        <v>9.2726</v>
      </c>
    </row>
    <row r="55" spans="1:4" ht="12.75">
      <c r="A55" s="259">
        <v>38838</v>
      </c>
      <c r="B55" s="259">
        <v>38868</v>
      </c>
      <c r="C55" s="260" t="s">
        <v>257</v>
      </c>
      <c r="D55" s="261">
        <v>9.3328</v>
      </c>
    </row>
    <row r="56" spans="1:4" ht="12.75">
      <c r="A56" s="262">
        <v>38808</v>
      </c>
      <c r="B56" s="262">
        <v>38837</v>
      </c>
      <c r="C56" s="257" t="s">
        <v>257</v>
      </c>
      <c r="D56" s="263">
        <v>9.4163</v>
      </c>
    </row>
    <row r="57" spans="1:4" ht="12.75">
      <c r="A57" s="259">
        <v>38777</v>
      </c>
      <c r="B57" s="259">
        <v>38807</v>
      </c>
      <c r="C57" s="260" t="s">
        <v>257</v>
      </c>
      <c r="D57" s="261">
        <v>9.444</v>
      </c>
    </row>
    <row r="58" spans="1:4" ht="12.75">
      <c r="A58" s="262">
        <v>38749</v>
      </c>
      <c r="B58" s="262">
        <v>38776</v>
      </c>
      <c r="C58" s="257" t="s">
        <v>257</v>
      </c>
      <c r="D58" s="263">
        <v>9.2265</v>
      </c>
    </row>
    <row r="59" spans="1:4" ht="12.75">
      <c r="A59" s="259">
        <v>38718</v>
      </c>
      <c r="B59" s="259">
        <v>38748</v>
      </c>
      <c r="C59" s="260" t="s">
        <v>257</v>
      </c>
      <c r="D59" s="261">
        <v>9.4104</v>
      </c>
    </row>
    <row r="60" spans="1:4" ht="12.75">
      <c r="A60" s="262">
        <v>38687</v>
      </c>
      <c r="B60" s="262">
        <v>38717</v>
      </c>
      <c r="C60" s="257" t="s">
        <v>257</v>
      </c>
      <c r="D60" s="263">
        <v>9.502</v>
      </c>
    </row>
    <row r="61" spans="1:4" ht="12.75">
      <c r="A61" s="259">
        <v>38657</v>
      </c>
      <c r="B61" s="259">
        <v>38686</v>
      </c>
      <c r="C61" s="260" t="s">
        <v>257</v>
      </c>
      <c r="D61" s="261">
        <v>9.5295</v>
      </c>
    </row>
    <row r="62" spans="1:4" ht="12.75">
      <c r="A62" s="262">
        <v>38626</v>
      </c>
      <c r="B62" s="262">
        <v>38656</v>
      </c>
      <c r="C62" s="257" t="s">
        <v>257</v>
      </c>
      <c r="D62" s="263">
        <v>9.3715</v>
      </c>
    </row>
    <row r="63" spans="1:4" ht="12.75">
      <c r="A63" s="259">
        <v>38596</v>
      </c>
      <c r="B63" s="259">
        <v>38625</v>
      </c>
      <c r="C63" s="260" t="s">
        <v>257</v>
      </c>
      <c r="D63" s="261">
        <v>9.3386</v>
      </c>
    </row>
    <row r="64" spans="1:4" ht="12.75">
      <c r="A64" s="262">
        <v>38565</v>
      </c>
      <c r="B64" s="262">
        <v>38595</v>
      </c>
      <c r="C64" s="257" t="s">
        <v>257</v>
      </c>
      <c r="D64" s="263">
        <v>9.4</v>
      </c>
    </row>
    <row r="65" spans="1:4" ht="12.75">
      <c r="A65" s="259">
        <v>38534</v>
      </c>
      <c r="B65" s="259">
        <v>38564</v>
      </c>
      <c r="C65" s="260" t="s">
        <v>257</v>
      </c>
      <c r="D65" s="261">
        <v>9.4333</v>
      </c>
    </row>
    <row r="66" spans="1:4" ht="12.75">
      <c r="A66" s="262">
        <v>38504</v>
      </c>
      <c r="B66" s="262">
        <v>38533</v>
      </c>
      <c r="C66" s="257" t="s">
        <v>257</v>
      </c>
      <c r="D66" s="263">
        <v>9.1768</v>
      </c>
    </row>
    <row r="67" spans="1:4" ht="12.75">
      <c r="A67" s="259">
        <v>38473</v>
      </c>
      <c r="B67" s="259">
        <v>38503</v>
      </c>
      <c r="C67" s="260" t="s">
        <v>257</v>
      </c>
      <c r="D67" s="261">
        <v>9.1413</v>
      </c>
    </row>
    <row r="68" spans="1:4" ht="12.75">
      <c r="A68" s="262">
        <v>38443</v>
      </c>
      <c r="B68" s="262">
        <v>38472</v>
      </c>
      <c r="C68" s="257" t="s">
        <v>257</v>
      </c>
      <c r="D68" s="263">
        <v>9.1325</v>
      </c>
    </row>
    <row r="69" spans="1:4" ht="12.75">
      <c r="A69" s="259">
        <v>38412</v>
      </c>
      <c r="B69" s="259">
        <v>38442</v>
      </c>
      <c r="C69" s="260" t="s">
        <v>257</v>
      </c>
      <c r="D69" s="261">
        <v>9.0724</v>
      </c>
    </row>
    <row r="70" spans="1:4" ht="12.75">
      <c r="A70" s="262">
        <v>38384</v>
      </c>
      <c r="B70" s="262">
        <v>38411</v>
      </c>
      <c r="C70" s="257" t="s">
        <v>257</v>
      </c>
      <c r="D70" s="263">
        <v>9.0875</v>
      </c>
    </row>
    <row r="71" spans="1:4" ht="12.75">
      <c r="A71" s="259">
        <v>38353</v>
      </c>
      <c r="B71" s="259">
        <v>38383</v>
      </c>
      <c r="C71" s="260" t="s">
        <v>257</v>
      </c>
      <c r="D71" s="261">
        <v>9.0155</v>
      </c>
    </row>
    <row r="72" spans="1:4" ht="12.75">
      <c r="A72" s="262">
        <v>38322</v>
      </c>
      <c r="B72" s="262">
        <v>38352</v>
      </c>
      <c r="C72" s="257" t="s">
        <v>257</v>
      </c>
      <c r="D72" s="263">
        <v>8.921</v>
      </c>
    </row>
    <row r="73" spans="1:4" ht="12.75">
      <c r="A73" s="259">
        <v>38292</v>
      </c>
      <c r="B73" s="259">
        <v>38321</v>
      </c>
      <c r="C73" s="260" t="s">
        <v>257</v>
      </c>
      <c r="D73" s="261">
        <v>9.0426</v>
      </c>
    </row>
    <row r="74" spans="1:4" ht="12.75">
      <c r="A74" s="262">
        <v>38261</v>
      </c>
      <c r="B74" s="262">
        <v>38291</v>
      </c>
      <c r="C74" s="257" t="s">
        <v>257</v>
      </c>
      <c r="D74" s="263">
        <v>9.0526</v>
      </c>
    </row>
    <row r="75" spans="1:4" ht="12.75">
      <c r="A75" s="259">
        <v>38231</v>
      </c>
      <c r="B75" s="259">
        <v>38260</v>
      </c>
      <c r="C75" s="260" t="s">
        <v>257</v>
      </c>
      <c r="D75" s="261">
        <v>9.1222</v>
      </c>
    </row>
    <row r="76" spans="1:4" ht="12.75">
      <c r="A76" s="262">
        <v>38200</v>
      </c>
      <c r="B76" s="262">
        <v>38230</v>
      </c>
      <c r="C76" s="257" t="s">
        <v>257</v>
      </c>
      <c r="D76" s="263">
        <v>9.2274</v>
      </c>
    </row>
    <row r="77" spans="1:4" ht="12.75">
      <c r="A77" s="259">
        <v>38169</v>
      </c>
      <c r="B77" s="259">
        <v>38199</v>
      </c>
      <c r="C77" s="260" t="s">
        <v>257</v>
      </c>
      <c r="D77" s="261">
        <v>9.1275</v>
      </c>
    </row>
    <row r="78" spans="1:4" ht="12.75">
      <c r="A78" s="262">
        <v>38139</v>
      </c>
      <c r="B78" s="262">
        <v>38168</v>
      </c>
      <c r="C78" s="257" t="s">
        <v>257</v>
      </c>
      <c r="D78" s="263">
        <v>9.115</v>
      </c>
    </row>
    <row r="79" spans="1:4" ht="12.75">
      <c r="A79" s="259">
        <v>38108</v>
      </c>
      <c r="B79" s="259">
        <v>38138</v>
      </c>
      <c r="C79" s="260" t="s">
        <v>257</v>
      </c>
      <c r="D79" s="261">
        <v>9.1188</v>
      </c>
    </row>
    <row r="80" spans="1:4" ht="12.75">
      <c r="A80" s="262">
        <v>38078</v>
      </c>
      <c r="B80" s="262">
        <v>38107</v>
      </c>
      <c r="C80" s="257" t="s">
        <v>257</v>
      </c>
      <c r="D80" s="263">
        <v>9.2596</v>
      </c>
    </row>
    <row r="81" spans="1:4" ht="12.75">
      <c r="A81" s="259">
        <v>38047</v>
      </c>
      <c r="B81" s="259">
        <v>38077</v>
      </c>
      <c r="C81" s="260" t="s">
        <v>257</v>
      </c>
      <c r="D81" s="261">
        <v>9.2191</v>
      </c>
    </row>
    <row r="82" spans="1:4" ht="12.75">
      <c r="A82" s="262">
        <v>38018</v>
      </c>
      <c r="B82" s="262">
        <v>38046</v>
      </c>
      <c r="C82" s="257" t="s">
        <v>257</v>
      </c>
      <c r="D82" s="263">
        <v>9.164</v>
      </c>
    </row>
    <row r="83" spans="1:4" ht="12.75">
      <c r="A83" s="259">
        <v>37987</v>
      </c>
      <c r="B83" s="259">
        <v>38017</v>
      </c>
      <c r="C83" s="260" t="s">
        <v>257</v>
      </c>
      <c r="D83" s="261">
        <v>9.077</v>
      </c>
    </row>
    <row r="84" spans="1:4" ht="12.75">
      <c r="A84" s="262">
        <v>37956</v>
      </c>
      <c r="B84" s="262">
        <v>37986</v>
      </c>
      <c r="C84" s="257" t="s">
        <v>257</v>
      </c>
      <c r="D84" s="263">
        <v>9.0373</v>
      </c>
    </row>
  </sheetData>
  <sheetProtection password="BA4C" sheet="1" objects="1" scenarios="1"/>
  <mergeCells count="6">
    <mergeCell ref="A6:B6"/>
    <mergeCell ref="A1:D1"/>
    <mergeCell ref="A2:D2"/>
    <mergeCell ref="A3:F3"/>
    <mergeCell ref="A4:D4"/>
    <mergeCell ref="A5:D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Tabelle2"/>
  <dimension ref="A1:R81"/>
  <sheetViews>
    <sheetView showGridLines="0" zoomScale="85" zoomScaleNormal="85" zoomScalePageLayoutView="0" workbookViewId="0" topLeftCell="A22">
      <selection activeCell="D46" sqref="D46:G46"/>
    </sheetView>
  </sheetViews>
  <sheetFormatPr defaultColWidth="0" defaultRowHeight="12.75" zeroHeight="1"/>
  <cols>
    <col min="1" max="1" width="1.7109375" style="221" customWidth="1"/>
    <col min="2" max="2" width="17.57421875" style="221" customWidth="1"/>
    <col min="3" max="3" width="35.00390625" style="221" customWidth="1"/>
    <col min="4" max="4" width="17.140625" style="221" customWidth="1"/>
    <col min="5" max="5" width="17.8515625" style="221" customWidth="1"/>
    <col min="6" max="6" width="6.57421875" style="221" customWidth="1"/>
    <col min="7" max="7" width="16.00390625" style="221" customWidth="1"/>
    <col min="8" max="8" width="18.140625" style="221" customWidth="1"/>
    <col min="9" max="9" width="1.7109375" style="221" customWidth="1"/>
    <col min="10" max="13" width="9.140625" style="221" hidden="1" customWidth="1"/>
    <col min="14" max="14" width="34.28125" style="221" hidden="1" customWidth="1"/>
    <col min="15" max="15" width="33.7109375" style="221" hidden="1" customWidth="1"/>
    <col min="16" max="16" width="2.421875" style="221" hidden="1" customWidth="1"/>
    <col min="17" max="17" width="2.140625" style="221" hidden="1" customWidth="1"/>
    <col min="18" max="16384" width="9.140625" style="221" hidden="1" customWidth="1"/>
  </cols>
  <sheetData>
    <row r="1" spans="1:9" s="129" customFormat="1" ht="9.75" customHeight="1" collapsed="1">
      <c r="A1" s="192"/>
      <c r="B1" s="192"/>
      <c r="C1" s="192"/>
      <c r="D1" s="192"/>
      <c r="E1" s="192"/>
      <c r="F1" s="192"/>
      <c r="G1" s="192"/>
      <c r="H1" s="192"/>
      <c r="I1" s="192"/>
    </row>
    <row r="2" spans="1:9" s="129" customFormat="1" ht="15" customHeight="1">
      <c r="A2" s="192"/>
      <c r="B2" s="282" t="s">
        <v>57</v>
      </c>
      <c r="C2" s="282"/>
      <c r="D2" s="282"/>
      <c r="E2" s="282"/>
      <c r="F2" s="282"/>
      <c r="G2" s="282"/>
      <c r="H2" s="282"/>
      <c r="I2" s="193"/>
    </row>
    <row r="3" spans="1:9" s="129" customFormat="1" ht="15" customHeight="1">
      <c r="A3" s="192"/>
      <c r="B3" s="283" t="s">
        <v>58</v>
      </c>
      <c r="C3" s="284"/>
      <c r="D3" s="284"/>
      <c r="E3" s="284"/>
      <c r="F3" s="284"/>
      <c r="G3" s="284"/>
      <c r="H3" s="284"/>
      <c r="I3" s="193"/>
    </row>
    <row r="4" spans="1:9" s="129" customFormat="1" ht="15" customHeight="1">
      <c r="A4" s="192"/>
      <c r="B4" s="284"/>
      <c r="C4" s="284"/>
      <c r="D4" s="284"/>
      <c r="E4" s="284"/>
      <c r="F4" s="284"/>
      <c r="G4" s="284"/>
      <c r="H4" s="284"/>
      <c r="I4" s="193"/>
    </row>
    <row r="5" spans="1:9" s="129" customFormat="1" ht="6.75" customHeight="1">
      <c r="A5" s="192"/>
      <c r="B5" s="81"/>
      <c r="C5" s="81"/>
      <c r="D5" s="81"/>
      <c r="E5" s="81"/>
      <c r="F5" s="81"/>
      <c r="G5" s="81"/>
      <c r="H5" s="81"/>
      <c r="I5" s="193"/>
    </row>
    <row r="6" spans="1:9" s="129" customFormat="1" ht="15" customHeight="1">
      <c r="A6" s="192"/>
      <c r="B6" s="280" t="s">
        <v>59</v>
      </c>
      <c r="C6" s="280"/>
      <c r="D6" s="281" t="s">
        <v>190</v>
      </c>
      <c r="E6" s="281"/>
      <c r="F6" s="281"/>
      <c r="G6" s="281"/>
      <c r="H6" s="281"/>
      <c r="I6" s="193"/>
    </row>
    <row r="7" spans="1:9" s="129" customFormat="1" ht="4.5" customHeight="1">
      <c r="A7" s="192"/>
      <c r="B7" s="164"/>
      <c r="C7" s="164"/>
      <c r="D7" s="81"/>
      <c r="E7" s="81"/>
      <c r="F7" s="81"/>
      <c r="G7" s="81"/>
      <c r="H7" s="81"/>
      <c r="I7" s="193"/>
    </row>
    <row r="8" spans="1:9" s="129" customFormat="1" ht="15" customHeight="1">
      <c r="A8" s="192"/>
      <c r="B8" s="280" t="s">
        <v>60</v>
      </c>
      <c r="C8" s="280"/>
      <c r="D8" s="281" t="s">
        <v>240</v>
      </c>
      <c r="E8" s="281"/>
      <c r="F8" s="281"/>
      <c r="G8" s="281"/>
      <c r="H8" s="281"/>
      <c r="I8" s="193"/>
    </row>
    <row r="9" spans="1:9" s="129" customFormat="1" ht="4.5" customHeight="1">
      <c r="A9" s="192"/>
      <c r="B9" s="81"/>
      <c r="C9" s="81"/>
      <c r="D9" s="81"/>
      <c r="E9" s="81"/>
      <c r="F9" s="81"/>
      <c r="G9" s="81"/>
      <c r="H9" s="81"/>
      <c r="I9" s="193"/>
    </row>
    <row r="10" spans="1:9" s="129" customFormat="1" ht="15" customHeight="1">
      <c r="A10" s="192"/>
      <c r="B10" s="280" t="s">
        <v>61</v>
      </c>
      <c r="C10" s="280"/>
      <c r="D10" s="281" t="s">
        <v>191</v>
      </c>
      <c r="E10" s="281"/>
      <c r="F10" s="281"/>
      <c r="G10" s="281"/>
      <c r="H10" s="281"/>
      <c r="I10" s="193"/>
    </row>
    <row r="11" spans="1:9" s="129" customFormat="1" ht="4.5" customHeight="1">
      <c r="A11" s="192"/>
      <c r="B11" s="164"/>
      <c r="C11" s="164"/>
      <c r="D11" s="81"/>
      <c r="E11" s="81"/>
      <c r="F11" s="81"/>
      <c r="G11" s="81"/>
      <c r="H11" s="81"/>
      <c r="I11" s="193"/>
    </row>
    <row r="12" spans="1:9" s="129" customFormat="1" ht="15" customHeight="1">
      <c r="A12" s="192"/>
      <c r="B12" s="280" t="s">
        <v>62</v>
      </c>
      <c r="C12" s="280"/>
      <c r="D12" s="281" t="s">
        <v>241</v>
      </c>
      <c r="E12" s="281"/>
      <c r="F12" s="281"/>
      <c r="G12" s="281"/>
      <c r="H12" s="281"/>
      <c r="I12" s="193"/>
    </row>
    <row r="13" spans="1:9" s="129" customFormat="1" ht="4.5" customHeight="1">
      <c r="A13" s="192"/>
      <c r="B13" s="164"/>
      <c r="C13" s="164"/>
      <c r="D13" s="81"/>
      <c r="E13" s="81"/>
      <c r="F13" s="81"/>
      <c r="G13" s="81"/>
      <c r="H13" s="81"/>
      <c r="I13" s="193"/>
    </row>
    <row r="14" spans="1:9" s="129" customFormat="1" ht="15" customHeight="1">
      <c r="A14" s="192"/>
      <c r="B14" s="280" t="s">
        <v>63</v>
      </c>
      <c r="C14" s="280"/>
      <c r="D14" s="281" t="s">
        <v>192</v>
      </c>
      <c r="E14" s="281"/>
      <c r="F14" s="281"/>
      <c r="G14" s="281"/>
      <c r="H14" s="281"/>
      <c r="I14" s="193"/>
    </row>
    <row r="15" spans="1:9" s="129" customFormat="1" ht="4.5" customHeight="1">
      <c r="A15" s="192"/>
      <c r="B15" s="164"/>
      <c r="C15" s="164"/>
      <c r="D15" s="194"/>
      <c r="E15" s="194"/>
      <c r="F15" s="194"/>
      <c r="G15" s="194"/>
      <c r="H15" s="194"/>
      <c r="I15" s="193"/>
    </row>
    <row r="16" spans="1:9" s="129" customFormat="1" ht="15" customHeight="1">
      <c r="A16" s="192"/>
      <c r="B16" s="280" t="s">
        <v>64</v>
      </c>
      <c r="C16" s="280"/>
      <c r="D16" s="195">
        <v>2</v>
      </c>
      <c r="E16" s="285"/>
      <c r="F16" s="285"/>
      <c r="G16" s="285"/>
      <c r="H16" s="197"/>
      <c r="I16" s="193"/>
    </row>
    <row r="17" spans="1:9" s="129" customFormat="1" ht="4.5" customHeight="1">
      <c r="A17" s="192"/>
      <c r="B17" s="164"/>
      <c r="C17" s="164"/>
      <c r="D17" s="194"/>
      <c r="E17" s="196"/>
      <c r="F17" s="196"/>
      <c r="G17" s="196"/>
      <c r="H17" s="197"/>
      <c r="I17" s="193"/>
    </row>
    <row r="18" spans="1:9" s="129" customFormat="1" ht="15" customHeight="1">
      <c r="A18" s="192"/>
      <c r="B18" s="280" t="s">
        <v>65</v>
      </c>
      <c r="C18" s="280"/>
      <c r="D18" s="232" t="s">
        <v>193</v>
      </c>
      <c r="E18" s="198" t="s">
        <v>66</v>
      </c>
      <c r="F18" s="286" t="s">
        <v>194</v>
      </c>
      <c r="G18" s="286"/>
      <c r="H18" s="197"/>
      <c r="I18" s="193"/>
    </row>
    <row r="19" spans="1:9" s="129" customFormat="1" ht="4.5" customHeight="1">
      <c r="A19" s="192"/>
      <c r="B19" s="98"/>
      <c r="C19" s="98"/>
      <c r="D19" s="98"/>
      <c r="E19" s="98"/>
      <c r="F19" s="98"/>
      <c r="G19" s="98"/>
      <c r="H19" s="197"/>
      <c r="I19" s="193"/>
    </row>
    <row r="20" spans="1:9" s="129" customFormat="1" ht="15" customHeight="1">
      <c r="A20" s="192"/>
      <c r="B20" s="287" t="s">
        <v>67</v>
      </c>
      <c r="C20" s="288"/>
      <c r="D20" s="289" t="s">
        <v>68</v>
      </c>
      <c r="E20" s="289"/>
      <c r="F20" s="194"/>
      <c r="G20" s="289" t="s">
        <v>69</v>
      </c>
      <c r="H20" s="289"/>
      <c r="I20" s="193"/>
    </row>
    <row r="21" spans="1:15" s="129" customFormat="1" ht="12.75">
      <c r="A21" s="192"/>
      <c r="B21" s="290" t="s">
        <v>70</v>
      </c>
      <c r="C21" s="290"/>
      <c r="D21" s="291" t="s">
        <v>243</v>
      </c>
      <c r="E21" s="292"/>
      <c r="F21" s="201"/>
      <c r="G21" s="291" t="s">
        <v>242</v>
      </c>
      <c r="H21" s="292"/>
      <c r="I21" s="193"/>
      <c r="J21" s="129" t="b">
        <f aca="true" t="shared" si="0" ref="J21:J28">AND(D21="",G21="")</f>
        <v>0</v>
      </c>
      <c r="N21" s="235" t="str">
        <f aca="true" t="shared" si="1" ref="N21:N28">D21</f>
        <v>Kate Loyd</v>
      </c>
      <c r="O21" s="235" t="str">
        <f aca="true" t="shared" si="2" ref="O21:O28">G21</f>
        <v>Jordan White</v>
      </c>
    </row>
    <row r="22" spans="1:15" s="129" customFormat="1" ht="12.75">
      <c r="A22" s="192"/>
      <c r="B22" s="293" t="s">
        <v>71</v>
      </c>
      <c r="C22" s="293"/>
      <c r="D22" s="291" t="s">
        <v>241</v>
      </c>
      <c r="E22" s="292"/>
      <c r="F22" s="202"/>
      <c r="G22" s="291" t="s">
        <v>241</v>
      </c>
      <c r="H22" s="292"/>
      <c r="I22" s="193"/>
      <c r="J22" s="129" t="b">
        <f t="shared" si="0"/>
        <v>0</v>
      </c>
      <c r="N22" s="235" t="str">
        <f t="shared" si="1"/>
        <v>NSPR</v>
      </c>
      <c r="O22" s="235" t="str">
        <f t="shared" si="2"/>
        <v>NSPR</v>
      </c>
    </row>
    <row r="23" spans="1:15" s="129" customFormat="1" ht="12.75">
      <c r="A23" s="192"/>
      <c r="B23" s="294" t="s">
        <v>72</v>
      </c>
      <c r="C23" s="295"/>
      <c r="D23" s="291" t="s">
        <v>195</v>
      </c>
      <c r="E23" s="292"/>
      <c r="F23" s="202"/>
      <c r="G23" s="296" t="s">
        <v>196</v>
      </c>
      <c r="H23" s="297"/>
      <c r="I23" s="193"/>
      <c r="J23" s="129" t="b">
        <f t="shared" si="0"/>
        <v>0</v>
      </c>
      <c r="N23" s="235" t="str">
        <f t="shared" si="1"/>
        <v>Box 1658</v>
      </c>
      <c r="O23" s="235" t="str">
        <f t="shared" si="2"/>
        <v>Holmamiralens väg 10, Box 1658</v>
      </c>
    </row>
    <row r="24" spans="1:15" s="129" customFormat="1" ht="12.75">
      <c r="A24" s="192"/>
      <c r="B24" s="294" t="s">
        <v>73</v>
      </c>
      <c r="C24" s="294"/>
      <c r="D24" s="291" t="s">
        <v>244</v>
      </c>
      <c r="E24" s="292"/>
      <c r="F24" s="202"/>
      <c r="G24" s="291" t="s">
        <v>197</v>
      </c>
      <c r="H24" s="292"/>
      <c r="I24" s="193"/>
      <c r="J24" s="129" t="b">
        <f t="shared" si="0"/>
        <v>0</v>
      </c>
      <c r="N24" s="235" t="str">
        <f t="shared" si="1"/>
        <v>SE-111 86 Malmo</v>
      </c>
      <c r="O24" s="235" t="str">
        <f t="shared" si="2"/>
        <v>11186 Stockholm</v>
      </c>
    </row>
    <row r="25" spans="1:15" s="129" customFormat="1" ht="12.75">
      <c r="A25" s="192"/>
      <c r="B25" s="294" t="s">
        <v>74</v>
      </c>
      <c r="C25" s="295"/>
      <c r="D25" s="291" t="s">
        <v>245</v>
      </c>
      <c r="E25" s="292"/>
      <c r="F25" s="202"/>
      <c r="G25" s="291" t="s">
        <v>198</v>
      </c>
      <c r="H25" s="292"/>
      <c r="I25" s="193"/>
      <c r="J25" s="129" t="b">
        <f t="shared" si="0"/>
        <v>0</v>
      </c>
      <c r="N25" s="235" t="str">
        <f t="shared" si="1"/>
        <v>Finland</v>
      </c>
      <c r="O25" s="235" t="str">
        <f t="shared" si="2"/>
        <v>Sweden</v>
      </c>
    </row>
    <row r="26" spans="1:15" s="129" customFormat="1" ht="12.75">
      <c r="A26" s="192"/>
      <c r="B26" s="294" t="s">
        <v>75</v>
      </c>
      <c r="C26" s="295"/>
      <c r="D26" s="291" t="s">
        <v>199</v>
      </c>
      <c r="E26" s="292"/>
      <c r="F26" s="202"/>
      <c r="G26" s="291" t="s">
        <v>200</v>
      </c>
      <c r="H26" s="292"/>
      <c r="I26" s="193"/>
      <c r="J26" s="129" t="b">
        <f t="shared" si="0"/>
        <v>0</v>
      </c>
      <c r="N26" s="235" t="str">
        <f t="shared" si="1"/>
        <v>+46 8 463 5424</v>
      </c>
      <c r="O26" s="235" t="str">
        <f t="shared" si="2"/>
        <v>+46 8 463 54 33</v>
      </c>
    </row>
    <row r="27" spans="1:15" s="129" customFormat="1" ht="12.75">
      <c r="A27" s="192"/>
      <c r="B27" s="294" t="s">
        <v>76</v>
      </c>
      <c r="C27" s="295"/>
      <c r="D27" s="291" t="s">
        <v>201</v>
      </c>
      <c r="E27" s="292"/>
      <c r="F27" s="202"/>
      <c r="G27" s="291" t="s">
        <v>202</v>
      </c>
      <c r="H27" s="292"/>
      <c r="I27" s="193"/>
      <c r="J27" s="129" t="b">
        <f t="shared" si="0"/>
        <v>0</v>
      </c>
      <c r="N27" s="235" t="str">
        <f t="shared" si="1"/>
        <v>+46 8 463 5401</v>
      </c>
      <c r="O27" s="235" t="str">
        <f t="shared" si="2"/>
        <v>+46 8 463 54 01</v>
      </c>
    </row>
    <row r="28" spans="1:15" s="129" customFormat="1" ht="12.75">
      <c r="A28" s="192"/>
      <c r="B28" s="294" t="s">
        <v>77</v>
      </c>
      <c r="C28" s="295"/>
      <c r="D28" s="291" t="s">
        <v>203</v>
      </c>
      <c r="E28" s="292"/>
      <c r="F28" s="202"/>
      <c r="G28" s="291" t="s">
        <v>204</v>
      </c>
      <c r="H28" s="292"/>
      <c r="I28" s="193"/>
      <c r="J28" s="129" t="b">
        <f t="shared" si="0"/>
        <v>0</v>
      </c>
      <c r="N28" s="235" t="str">
        <f t="shared" si="1"/>
        <v>petri.kahila@nordregio.se</v>
      </c>
      <c r="O28" s="235" t="str">
        <f t="shared" si="2"/>
        <v>anita.kullen@nordregio.se</v>
      </c>
    </row>
    <row r="29" spans="1:9" s="129" customFormat="1" ht="6" customHeight="1">
      <c r="A29" s="192"/>
      <c r="B29" s="12"/>
      <c r="C29" s="201"/>
      <c r="D29" s="200"/>
      <c r="E29" s="200"/>
      <c r="F29" s="200"/>
      <c r="G29" s="200"/>
      <c r="H29" s="200"/>
      <c r="I29" s="203"/>
    </row>
    <row r="30" spans="1:9" s="129" customFormat="1" ht="9.75" customHeight="1">
      <c r="A30" s="204"/>
      <c r="B30" s="13"/>
      <c r="C30" s="205"/>
      <c r="D30" s="206"/>
      <c r="E30" s="206"/>
      <c r="F30" s="206"/>
      <c r="G30" s="206"/>
      <c r="H30" s="206"/>
      <c r="I30" s="207"/>
    </row>
    <row r="31" spans="1:9" s="129" customFormat="1" ht="42" customHeight="1">
      <c r="A31" s="192"/>
      <c r="B31" s="298" t="s">
        <v>78</v>
      </c>
      <c r="C31" s="298"/>
      <c r="D31" s="298"/>
      <c r="E31" s="298"/>
      <c r="F31" s="298"/>
      <c r="G31" s="298"/>
      <c r="H31" s="298"/>
      <c r="I31" s="199"/>
    </row>
    <row r="32" spans="1:9" s="212" customFormat="1" ht="36.75" customHeight="1">
      <c r="A32" s="208"/>
      <c r="B32" s="209" t="s">
        <v>79</v>
      </c>
      <c r="C32" s="209" t="s">
        <v>80</v>
      </c>
      <c r="D32" s="209" t="s">
        <v>81</v>
      </c>
      <c r="E32" s="209" t="s">
        <v>82</v>
      </c>
      <c r="F32" s="51"/>
      <c r="G32" s="210"/>
      <c r="H32" s="210"/>
      <c r="I32" s="211"/>
    </row>
    <row r="33" spans="1:10" s="212" customFormat="1" ht="17.25" customHeight="1">
      <c r="A33" s="208"/>
      <c r="B33" s="218" t="s">
        <v>83</v>
      </c>
      <c r="C33" s="218" t="s">
        <v>246</v>
      </c>
      <c r="D33" s="251">
        <v>0</v>
      </c>
      <c r="E33" s="230"/>
      <c r="F33" s="51"/>
      <c r="G33" s="210"/>
      <c r="H33" s="210"/>
      <c r="I33" s="211"/>
      <c r="J33" s="212" t="b">
        <f aca="true" t="shared" si="3" ref="J33:J42">AND(OR(D33="",E33=""),C33&lt;&gt;"")</f>
        <v>1</v>
      </c>
    </row>
    <row r="34" spans="1:18" s="212" customFormat="1" ht="12.75">
      <c r="A34" s="208"/>
      <c r="B34" s="218" t="s">
        <v>84</v>
      </c>
      <c r="C34" s="217"/>
      <c r="D34" s="251"/>
      <c r="E34" s="230"/>
      <c r="F34" s="51"/>
      <c r="G34" s="210"/>
      <c r="H34" s="210"/>
      <c r="I34" s="211"/>
      <c r="J34" s="212" t="b">
        <f t="shared" si="3"/>
        <v>0</v>
      </c>
      <c r="R34" s="212" t="b">
        <f aca="true" t="shared" si="4" ref="R34:R43">AND(OR(C33="",C33=0),NOT(J34))</f>
        <v>0</v>
      </c>
    </row>
    <row r="35" spans="1:18" s="212" customFormat="1" ht="12.75" hidden="1">
      <c r="A35" s="208"/>
      <c r="B35" s="218" t="s">
        <v>85</v>
      </c>
      <c r="C35" s="217"/>
      <c r="D35" s="251"/>
      <c r="E35" s="230"/>
      <c r="F35" s="51"/>
      <c r="G35" s="210"/>
      <c r="H35" s="210"/>
      <c r="I35" s="211"/>
      <c r="J35" s="212" t="b">
        <f t="shared" si="3"/>
        <v>0</v>
      </c>
      <c r="R35" s="212" t="b">
        <f t="shared" si="4"/>
        <v>1</v>
      </c>
    </row>
    <row r="36" spans="1:18" s="129" customFormat="1" ht="12.75" hidden="1">
      <c r="A36" s="192"/>
      <c r="B36" s="218" t="s">
        <v>86</v>
      </c>
      <c r="C36" s="217"/>
      <c r="D36" s="251"/>
      <c r="E36" s="230"/>
      <c r="F36" s="51"/>
      <c r="G36" s="210"/>
      <c r="H36" s="51"/>
      <c r="I36" s="199"/>
      <c r="J36" s="212" t="b">
        <f t="shared" si="3"/>
        <v>0</v>
      </c>
      <c r="R36" s="212" t="b">
        <f t="shared" si="4"/>
        <v>1</v>
      </c>
    </row>
    <row r="37" spans="1:18" s="129" customFormat="1" ht="12.75" hidden="1">
      <c r="A37" s="192"/>
      <c r="B37" s="218" t="s">
        <v>87</v>
      </c>
      <c r="C37" s="217"/>
      <c r="D37" s="251"/>
      <c r="E37" s="230"/>
      <c r="F37" s="51"/>
      <c r="G37" s="210"/>
      <c r="H37" s="51"/>
      <c r="I37" s="199"/>
      <c r="J37" s="212" t="b">
        <f t="shared" si="3"/>
        <v>0</v>
      </c>
      <c r="R37" s="212" t="b">
        <f t="shared" si="4"/>
        <v>1</v>
      </c>
    </row>
    <row r="38" spans="1:18" s="129" customFormat="1" ht="12.75" hidden="1">
      <c r="A38" s="192"/>
      <c r="B38" s="218" t="s">
        <v>88</v>
      </c>
      <c r="C38" s="217"/>
      <c r="D38" s="251"/>
      <c r="E38" s="230"/>
      <c r="F38" s="51"/>
      <c r="G38" s="210"/>
      <c r="H38" s="51"/>
      <c r="I38" s="199"/>
      <c r="J38" s="212" t="b">
        <f t="shared" si="3"/>
        <v>0</v>
      </c>
      <c r="R38" s="212" t="b">
        <f t="shared" si="4"/>
        <v>1</v>
      </c>
    </row>
    <row r="39" spans="1:18" s="129" customFormat="1" ht="12.75" hidden="1">
      <c r="A39" s="192"/>
      <c r="B39" s="218" t="s">
        <v>89</v>
      </c>
      <c r="C39" s="217"/>
      <c r="D39" s="251"/>
      <c r="E39" s="230"/>
      <c r="F39" s="51"/>
      <c r="G39" s="210"/>
      <c r="H39" s="51"/>
      <c r="I39" s="199"/>
      <c r="J39" s="212" t="b">
        <f t="shared" si="3"/>
        <v>0</v>
      </c>
      <c r="R39" s="212" t="b">
        <f t="shared" si="4"/>
        <v>1</v>
      </c>
    </row>
    <row r="40" spans="1:18" s="129" customFormat="1" ht="12.75" hidden="1">
      <c r="A40" s="192"/>
      <c r="B40" s="218" t="s">
        <v>90</v>
      </c>
      <c r="C40" s="217"/>
      <c r="D40" s="251"/>
      <c r="E40" s="230"/>
      <c r="F40" s="51"/>
      <c r="G40" s="210"/>
      <c r="H40" s="51"/>
      <c r="I40" s="199"/>
      <c r="J40" s="212" t="b">
        <f t="shared" si="3"/>
        <v>0</v>
      </c>
      <c r="R40" s="212" t="b">
        <f t="shared" si="4"/>
        <v>1</v>
      </c>
    </row>
    <row r="41" spans="1:18" s="129" customFormat="1" ht="12.75" hidden="1">
      <c r="A41" s="192"/>
      <c r="B41" s="218" t="s">
        <v>91</v>
      </c>
      <c r="C41" s="217"/>
      <c r="D41" s="251"/>
      <c r="E41" s="230"/>
      <c r="F41" s="51"/>
      <c r="G41" s="210"/>
      <c r="H41" s="51"/>
      <c r="I41" s="199"/>
      <c r="J41" s="212" t="b">
        <f t="shared" si="3"/>
        <v>0</v>
      </c>
      <c r="R41" s="212" t="b">
        <f t="shared" si="4"/>
        <v>1</v>
      </c>
    </row>
    <row r="42" spans="1:18" s="129" customFormat="1" ht="12.75" hidden="1">
      <c r="A42" s="192"/>
      <c r="B42" s="218" t="s">
        <v>92</v>
      </c>
      <c r="C42" s="217"/>
      <c r="D42" s="251"/>
      <c r="E42" s="230"/>
      <c r="F42" s="51"/>
      <c r="G42" s="210"/>
      <c r="H42" s="51"/>
      <c r="I42" s="199"/>
      <c r="J42" s="212" t="b">
        <f t="shared" si="3"/>
        <v>0</v>
      </c>
      <c r="R42" s="212" t="b">
        <f t="shared" si="4"/>
        <v>1</v>
      </c>
    </row>
    <row r="43" spans="1:18" s="129" customFormat="1" ht="12.75" hidden="1">
      <c r="A43" s="192"/>
      <c r="B43" s="302" t="str">
        <f>IF(OR(J33:J42),"INCOMPLETE","")</f>
        <v>INCOMPLETE</v>
      </c>
      <c r="C43" s="302"/>
      <c r="D43" s="302"/>
      <c r="E43" s="302"/>
      <c r="F43" s="302"/>
      <c r="G43" s="302"/>
      <c r="H43" s="302"/>
      <c r="I43" s="199"/>
      <c r="J43" s="212"/>
      <c r="R43" s="212" t="b">
        <f t="shared" si="4"/>
        <v>1</v>
      </c>
    </row>
    <row r="44" spans="1:9" s="129" customFormat="1" ht="4.5" customHeight="1">
      <c r="A44" s="192"/>
      <c r="B44" s="199"/>
      <c r="C44" s="199"/>
      <c r="D44" s="199"/>
      <c r="E44" s="199"/>
      <c r="F44" s="199"/>
      <c r="G44" s="199"/>
      <c r="H44" s="199"/>
      <c r="I44" s="199"/>
    </row>
    <row r="45" spans="1:9" s="129" customFormat="1" ht="4.5" customHeight="1">
      <c r="A45" s="192"/>
      <c r="B45" s="199"/>
      <c r="C45" s="199"/>
      <c r="D45" s="199"/>
      <c r="E45" s="199"/>
      <c r="F45" s="199"/>
      <c r="G45" s="199"/>
      <c r="H45" s="199"/>
      <c r="I45" s="199"/>
    </row>
    <row r="46" spans="1:9" s="129" customFormat="1" ht="15" customHeight="1">
      <c r="A46" s="192"/>
      <c r="B46" s="285" t="s">
        <v>93</v>
      </c>
      <c r="C46" s="285"/>
      <c r="D46" s="301"/>
      <c r="E46" s="301"/>
      <c r="F46" s="301"/>
      <c r="G46" s="301"/>
      <c r="H46" s="197"/>
      <c r="I46" s="193"/>
    </row>
    <row r="47" spans="1:9" s="129" customFormat="1" ht="4.5" customHeight="1">
      <c r="A47" s="192"/>
      <c r="B47" s="197"/>
      <c r="C47" s="197"/>
      <c r="D47" s="213"/>
      <c r="E47" s="213"/>
      <c r="F47" s="213"/>
      <c r="G47" s="213"/>
      <c r="H47" s="197"/>
      <c r="I47" s="193"/>
    </row>
    <row r="48" spans="1:9" s="129" customFormat="1" ht="15" customHeight="1">
      <c r="A48" s="192"/>
      <c r="B48" s="285" t="s">
        <v>94</v>
      </c>
      <c r="C48" s="285"/>
      <c r="D48" s="301"/>
      <c r="E48" s="301"/>
      <c r="F48" s="301"/>
      <c r="G48" s="301"/>
      <c r="H48" s="197"/>
      <c r="I48" s="193"/>
    </row>
    <row r="49" spans="1:9" s="129" customFormat="1" ht="4.5" customHeight="1">
      <c r="A49" s="192"/>
      <c r="B49" s="197"/>
      <c r="C49" s="197"/>
      <c r="D49" s="213"/>
      <c r="E49" s="213"/>
      <c r="F49" s="213"/>
      <c r="G49" s="213"/>
      <c r="H49" s="197"/>
      <c r="I49" s="193"/>
    </row>
    <row r="50" spans="1:9" s="129" customFormat="1" ht="15" customHeight="1">
      <c r="A50" s="192"/>
      <c r="B50" s="196" t="s">
        <v>95</v>
      </c>
      <c r="C50" s="197"/>
      <c r="D50" s="299"/>
      <c r="E50" s="299"/>
      <c r="F50" s="299"/>
      <c r="G50" s="299"/>
      <c r="H50" s="197"/>
      <c r="I50" s="193"/>
    </row>
    <row r="51" spans="1:9" s="129" customFormat="1" ht="4.5" customHeight="1">
      <c r="A51" s="192"/>
      <c r="B51" s="196"/>
      <c r="C51" s="197"/>
      <c r="D51" s="197"/>
      <c r="E51" s="197"/>
      <c r="F51" s="197"/>
      <c r="G51" s="197"/>
      <c r="H51" s="197"/>
      <c r="I51" s="193"/>
    </row>
    <row r="52" spans="1:9" s="129" customFormat="1" ht="99.75" customHeight="1">
      <c r="A52" s="192"/>
      <c r="B52" s="300" t="s">
        <v>96</v>
      </c>
      <c r="C52" s="300"/>
      <c r="D52" s="301"/>
      <c r="E52" s="301"/>
      <c r="F52" s="301"/>
      <c r="G52" s="301"/>
      <c r="H52" s="197"/>
      <c r="I52" s="193"/>
    </row>
    <row r="53" spans="1:9" s="129" customFormat="1" ht="9.75" customHeight="1">
      <c r="A53" s="192"/>
      <c r="B53" s="196"/>
      <c r="C53" s="196"/>
      <c r="D53" s="196"/>
      <c r="E53" s="197"/>
      <c r="F53" s="197"/>
      <c r="G53" s="197"/>
      <c r="H53" s="197"/>
      <c r="I53" s="193"/>
    </row>
    <row r="54" spans="2:9" s="129" customFormat="1" ht="6" customHeight="1">
      <c r="B54" s="215"/>
      <c r="C54" s="215"/>
      <c r="D54" s="215"/>
      <c r="E54" s="214"/>
      <c r="F54" s="214"/>
      <c r="G54" s="214"/>
      <c r="H54" s="214"/>
      <c r="I54" s="216"/>
    </row>
    <row r="55" spans="1:9" s="129" customFormat="1" ht="142.5" customHeight="1">
      <c r="A55" s="192"/>
      <c r="B55" s="298" t="s">
        <v>97</v>
      </c>
      <c r="C55" s="298"/>
      <c r="D55" s="298"/>
      <c r="E55" s="298"/>
      <c r="F55" s="298"/>
      <c r="G55" s="298"/>
      <c r="H55" s="298"/>
      <c r="I55" s="199"/>
    </row>
    <row r="56" spans="1:9" s="129" customFormat="1" ht="15" customHeight="1">
      <c r="A56" s="192"/>
      <c r="B56" s="197" t="s">
        <v>98</v>
      </c>
      <c r="C56" s="197"/>
      <c r="D56" s="301"/>
      <c r="E56" s="301"/>
      <c r="F56" s="301"/>
      <c r="G56" s="301"/>
      <c r="H56" s="197"/>
      <c r="I56" s="193"/>
    </row>
    <row r="57" spans="1:9" s="129" customFormat="1" ht="4.5" customHeight="1">
      <c r="A57" s="192"/>
      <c r="B57" s="196"/>
      <c r="C57" s="196"/>
      <c r="D57" s="196"/>
      <c r="E57" s="196"/>
      <c r="F57" s="196"/>
      <c r="G57" s="196"/>
      <c r="H57" s="197"/>
      <c r="I57" s="193"/>
    </row>
    <row r="58" spans="1:9" s="129" customFormat="1" ht="15" customHeight="1">
      <c r="A58" s="192"/>
      <c r="B58" s="197" t="s">
        <v>99</v>
      </c>
      <c r="C58" s="197"/>
      <c r="D58" s="301"/>
      <c r="E58" s="301"/>
      <c r="F58" s="301"/>
      <c r="G58" s="301"/>
      <c r="H58" s="197"/>
      <c r="I58" s="193"/>
    </row>
    <row r="59" spans="1:9" s="129" customFormat="1" ht="4.5" customHeight="1">
      <c r="A59" s="192"/>
      <c r="B59" s="196"/>
      <c r="C59" s="197"/>
      <c r="D59" s="197"/>
      <c r="E59" s="196"/>
      <c r="F59" s="196"/>
      <c r="G59" s="196"/>
      <c r="H59" s="197"/>
      <c r="I59" s="193"/>
    </row>
    <row r="60" spans="1:9" s="129" customFormat="1" ht="15" customHeight="1">
      <c r="A60" s="192"/>
      <c r="B60" s="196" t="s">
        <v>95</v>
      </c>
      <c r="C60" s="197"/>
      <c r="D60" s="299"/>
      <c r="E60" s="299"/>
      <c r="F60" s="299"/>
      <c r="G60" s="299"/>
      <c r="H60" s="197"/>
      <c r="I60" s="193"/>
    </row>
    <row r="61" spans="1:9" s="129" customFormat="1" ht="4.5" customHeight="1">
      <c r="A61" s="192"/>
      <c r="B61" s="196"/>
      <c r="C61" s="196"/>
      <c r="D61" s="196"/>
      <c r="E61" s="196"/>
      <c r="F61" s="196"/>
      <c r="G61" s="196"/>
      <c r="H61" s="197"/>
      <c r="I61" s="193"/>
    </row>
    <row r="62" spans="1:9" s="129" customFormat="1" ht="99.75" customHeight="1">
      <c r="A62" s="192"/>
      <c r="B62" s="300" t="s">
        <v>100</v>
      </c>
      <c r="C62" s="300"/>
      <c r="D62" s="301"/>
      <c r="E62" s="301"/>
      <c r="F62" s="301"/>
      <c r="G62" s="301"/>
      <c r="H62" s="197"/>
      <c r="I62" s="193"/>
    </row>
    <row r="63" spans="1:9" s="129" customFormat="1" ht="9.75" customHeight="1">
      <c r="A63" s="192"/>
      <c r="B63" s="196"/>
      <c r="C63" s="196"/>
      <c r="D63" s="196"/>
      <c r="E63" s="197"/>
      <c r="F63" s="197"/>
      <c r="G63" s="197"/>
      <c r="H63" s="197"/>
      <c r="I63" s="193"/>
    </row>
    <row r="64" spans="2:9" s="129" customFormat="1" ht="9.75" customHeight="1">
      <c r="B64" s="215"/>
      <c r="C64" s="215"/>
      <c r="D64" s="215"/>
      <c r="E64" s="214"/>
      <c r="F64" s="214"/>
      <c r="G64" s="214"/>
      <c r="H64" s="214"/>
      <c r="I64" s="216"/>
    </row>
    <row r="65" spans="1:9" s="129" customFormat="1" ht="9.75" customHeight="1">
      <c r="A65" s="192"/>
      <c r="B65" s="199"/>
      <c r="C65" s="199"/>
      <c r="D65" s="199"/>
      <c r="E65" s="199"/>
      <c r="F65" s="199"/>
      <c r="G65" s="163"/>
      <c r="H65" s="197"/>
      <c r="I65" s="193"/>
    </row>
    <row r="66" spans="1:9" s="129" customFormat="1" ht="30" customHeight="1">
      <c r="A66" s="192"/>
      <c r="B66" s="298" t="s">
        <v>101</v>
      </c>
      <c r="C66" s="298"/>
      <c r="D66" s="298"/>
      <c r="E66" s="298"/>
      <c r="F66" s="303">
        <f>'D1'!F21</f>
        <v>10489.16669482505</v>
      </c>
      <c r="G66" s="304"/>
      <c r="H66" s="197"/>
      <c r="I66" s="193"/>
    </row>
    <row r="67" spans="1:9" s="129" customFormat="1" ht="9.75" customHeight="1">
      <c r="A67" s="192"/>
      <c r="B67" s="81"/>
      <c r="C67" s="81"/>
      <c r="D67" s="81"/>
      <c r="E67" s="81"/>
      <c r="F67" s="81"/>
      <c r="G67" s="81"/>
      <c r="H67" s="197"/>
      <c r="I67" s="193"/>
    </row>
    <row r="68" spans="2:8" ht="12.75" hidden="1">
      <c r="B68" s="222"/>
      <c r="C68" s="222"/>
      <c r="D68" s="222"/>
      <c r="E68" s="222"/>
      <c r="F68" s="222"/>
      <c r="G68" s="222"/>
      <c r="H68" s="222"/>
    </row>
    <row r="69" spans="2:8" ht="12.75" hidden="1">
      <c r="B69" s="222"/>
      <c r="C69" s="222"/>
      <c r="D69" s="222"/>
      <c r="E69" s="222"/>
      <c r="F69" s="222"/>
      <c r="G69" s="222"/>
      <c r="H69" s="222"/>
    </row>
    <row r="70" spans="2:8" ht="12.75" hidden="1">
      <c r="B70" s="222"/>
      <c r="C70" s="222"/>
      <c r="D70" s="222"/>
      <c r="E70" s="222"/>
      <c r="F70" s="222"/>
      <c r="G70" s="222"/>
      <c r="H70" s="222"/>
    </row>
    <row r="71" spans="2:8" ht="12.75" hidden="1">
      <c r="B71" s="222"/>
      <c r="C71" s="222"/>
      <c r="D71" s="222"/>
      <c r="E71" s="222"/>
      <c r="F71" s="222"/>
      <c r="G71" s="222"/>
      <c r="H71" s="222"/>
    </row>
    <row r="72" spans="2:8" ht="12.75" hidden="1">
      <c r="B72" s="222"/>
      <c r="C72" s="222"/>
      <c r="D72" s="222"/>
      <c r="E72" s="222"/>
      <c r="F72" s="222"/>
      <c r="G72" s="222"/>
      <c r="H72" s="222"/>
    </row>
    <row r="73" spans="2:8" ht="12.75" hidden="1">
      <c r="B73" s="222"/>
      <c r="C73" s="222"/>
      <c r="D73" s="222"/>
      <c r="E73" s="222"/>
      <c r="F73" s="222"/>
      <c r="G73" s="222"/>
      <c r="H73" s="222"/>
    </row>
    <row r="74" spans="2:8" ht="12.75" hidden="1">
      <c r="B74" s="222"/>
      <c r="C74" s="222"/>
      <c r="D74" s="222"/>
      <c r="E74" s="222"/>
      <c r="F74" s="222"/>
      <c r="G74" s="222"/>
      <c r="H74" s="222"/>
    </row>
    <row r="75" spans="2:8" ht="12.75" hidden="1">
      <c r="B75" s="222"/>
      <c r="C75" s="222"/>
      <c r="D75" s="222"/>
      <c r="E75" s="222"/>
      <c r="F75" s="222"/>
      <c r="G75" s="222"/>
      <c r="H75" s="222"/>
    </row>
    <row r="76" spans="2:8" ht="12.75" hidden="1">
      <c r="B76" s="222"/>
      <c r="C76" s="222"/>
      <c r="D76" s="222"/>
      <c r="E76" s="222"/>
      <c r="F76" s="222"/>
      <c r="G76" s="222"/>
      <c r="H76" s="222"/>
    </row>
    <row r="77" spans="2:8" ht="12.75" hidden="1">
      <c r="B77" s="222"/>
      <c r="C77" s="222"/>
      <c r="D77" s="222"/>
      <c r="E77" s="222"/>
      <c r="F77" s="222"/>
      <c r="G77" s="222"/>
      <c r="H77" s="222"/>
    </row>
    <row r="78" spans="2:8" ht="12.75" hidden="1">
      <c r="B78" s="222"/>
      <c r="C78" s="222"/>
      <c r="D78" s="222"/>
      <c r="E78" s="222"/>
      <c r="F78" s="222"/>
      <c r="G78" s="222"/>
      <c r="H78" s="222"/>
    </row>
    <row r="79" spans="2:8" ht="12.75" hidden="1">
      <c r="B79" s="222"/>
      <c r="C79" s="222"/>
      <c r="D79" s="222"/>
      <c r="E79" s="222"/>
      <c r="F79" s="222"/>
      <c r="G79" s="222"/>
      <c r="H79" s="222"/>
    </row>
    <row r="80" spans="2:8" ht="12.75" hidden="1">
      <c r="B80" s="222"/>
      <c r="C80" s="222"/>
      <c r="D80" s="222"/>
      <c r="E80" s="222"/>
      <c r="F80" s="222"/>
      <c r="G80" s="222"/>
      <c r="H80" s="222"/>
    </row>
    <row r="81" spans="2:8" ht="12.75" hidden="1">
      <c r="B81" s="222"/>
      <c r="C81" s="222"/>
      <c r="D81" s="222"/>
      <c r="E81" s="222"/>
      <c r="F81" s="222"/>
      <c r="G81" s="222"/>
      <c r="H81" s="222"/>
    </row>
  </sheetData>
  <sheetProtection password="BA4C" sheet="1" objects="1" scenarios="1" selectLockedCells="1"/>
  <mergeCells count="60">
    <mergeCell ref="B66:E66"/>
    <mergeCell ref="F66:G66"/>
    <mergeCell ref="D56:G56"/>
    <mergeCell ref="D58:G58"/>
    <mergeCell ref="D60:G60"/>
    <mergeCell ref="B62:C62"/>
    <mergeCell ref="D62:G62"/>
    <mergeCell ref="D50:G50"/>
    <mergeCell ref="B52:C52"/>
    <mergeCell ref="D52:G52"/>
    <mergeCell ref="B55:H55"/>
    <mergeCell ref="B43:H43"/>
    <mergeCell ref="B46:C46"/>
    <mergeCell ref="D46:G46"/>
    <mergeCell ref="B48:C48"/>
    <mergeCell ref="D48:G48"/>
    <mergeCell ref="B28:C28"/>
    <mergeCell ref="D28:E28"/>
    <mergeCell ref="G28:H28"/>
    <mergeCell ref="B31:H31"/>
    <mergeCell ref="B26:C26"/>
    <mergeCell ref="D26:E26"/>
    <mergeCell ref="G26:H26"/>
    <mergeCell ref="B27:C27"/>
    <mergeCell ref="D27:E27"/>
    <mergeCell ref="G27:H27"/>
    <mergeCell ref="B24:C24"/>
    <mergeCell ref="D24:E24"/>
    <mergeCell ref="G24:H24"/>
    <mergeCell ref="B25:C25"/>
    <mergeCell ref="D25:E25"/>
    <mergeCell ref="G25:H25"/>
    <mergeCell ref="B22:C22"/>
    <mergeCell ref="D22:E22"/>
    <mergeCell ref="G22:H22"/>
    <mergeCell ref="B23:C23"/>
    <mergeCell ref="D23:E23"/>
    <mergeCell ref="G23:H23"/>
    <mergeCell ref="B20:C20"/>
    <mergeCell ref="D20:E20"/>
    <mergeCell ref="G20:H20"/>
    <mergeCell ref="B21:C21"/>
    <mergeCell ref="D21:E21"/>
    <mergeCell ref="G21:H21"/>
    <mergeCell ref="B16:C16"/>
    <mergeCell ref="E16:G16"/>
    <mergeCell ref="B18:C18"/>
    <mergeCell ref="F18:G18"/>
    <mergeCell ref="B12:C12"/>
    <mergeCell ref="D12:H12"/>
    <mergeCell ref="B14:C14"/>
    <mergeCell ref="D14:H14"/>
    <mergeCell ref="B8:C8"/>
    <mergeCell ref="D8:H8"/>
    <mergeCell ref="B10:C10"/>
    <mergeCell ref="D10:H10"/>
    <mergeCell ref="B2:H2"/>
    <mergeCell ref="B3:H4"/>
    <mergeCell ref="B6:C6"/>
    <mergeCell ref="D6:H6"/>
  </mergeCells>
  <printOptions horizontalCentered="1" verticalCentered="1"/>
  <pageMargins left="0.5905511811023623" right="0.5905511811023623" top="1.1811023622047245" bottom="0.7874015748031497" header="0.3937007874015748" footer="0.2362204724409449"/>
  <pageSetup fitToHeight="2" horizontalDpi="600" verticalDpi="600" orientation="portrait" paperSize="9" scale="59" r:id="rId1"/>
  <headerFooter alignWithMargins="0">
    <oddHeader>&amp;L&amp;G&amp;R&amp;G</oddHeader>
  </headerFooter>
</worksheet>
</file>

<file path=xl/worksheets/sheet3.xml><?xml version="1.0" encoding="utf-8"?>
<worksheet xmlns="http://schemas.openxmlformats.org/spreadsheetml/2006/main" xmlns:r="http://schemas.openxmlformats.org/officeDocument/2006/relationships">
  <sheetPr codeName="Tabelle3"/>
  <dimension ref="A1:R62"/>
  <sheetViews>
    <sheetView showGridLines="0" zoomScale="70" zoomScaleNormal="70" zoomScalePageLayoutView="0" workbookViewId="0" topLeftCell="A4">
      <selection activeCell="F46" sqref="F46"/>
    </sheetView>
  </sheetViews>
  <sheetFormatPr defaultColWidth="0" defaultRowHeight="12.75"/>
  <cols>
    <col min="1" max="1" width="1.7109375" style="220" customWidth="1"/>
    <col min="2" max="2" width="40.7109375" style="220" customWidth="1"/>
    <col min="3" max="7" width="23.7109375" style="220" customWidth="1"/>
    <col min="8" max="8" width="17.28125" style="220" customWidth="1"/>
    <col min="9" max="9" width="23.7109375" style="220" customWidth="1"/>
    <col min="10" max="10" width="1.7109375" style="220" customWidth="1"/>
    <col min="11" max="11" width="9.140625" style="220" hidden="1" customWidth="1"/>
    <col min="12" max="12" width="8.57421875" style="221" hidden="1" customWidth="1"/>
    <col min="13" max="16384" width="9.140625" style="220" hidden="1" customWidth="1"/>
  </cols>
  <sheetData>
    <row r="1" spans="1:18" s="60" customFormat="1" ht="9.75" customHeight="1" collapsed="1">
      <c r="A1" s="59"/>
      <c r="B1" s="59"/>
      <c r="C1" s="59"/>
      <c r="D1" s="59"/>
      <c r="E1" s="59"/>
      <c r="F1" s="59"/>
      <c r="G1" s="59"/>
      <c r="H1" s="59"/>
      <c r="I1" s="59"/>
      <c r="J1" s="59"/>
      <c r="L1" s="129"/>
      <c r="R1" s="60" t="s">
        <v>102</v>
      </c>
    </row>
    <row r="2" spans="1:12" s="60" customFormat="1" ht="15" customHeight="1">
      <c r="A2" s="59"/>
      <c r="B2" s="282" t="s">
        <v>103</v>
      </c>
      <c r="C2" s="282"/>
      <c r="D2" s="282"/>
      <c r="E2" s="282"/>
      <c r="F2" s="282"/>
      <c r="G2" s="282"/>
      <c r="H2" s="52"/>
      <c r="I2" s="59"/>
      <c r="J2" s="59"/>
      <c r="L2" s="129"/>
    </row>
    <row r="3" spans="1:12" s="60" customFormat="1" ht="12.75">
      <c r="A3" s="59"/>
      <c r="B3" s="308" t="s">
        <v>104</v>
      </c>
      <c r="C3" s="309"/>
      <c r="D3" s="309"/>
      <c r="E3" s="309"/>
      <c r="F3" s="309"/>
      <c r="G3" s="309"/>
      <c r="H3" s="309"/>
      <c r="I3" s="309"/>
      <c r="J3" s="59"/>
      <c r="L3" s="129"/>
    </row>
    <row r="4" spans="1:18" s="100" customFormat="1" ht="15" customHeight="1">
      <c r="A4" s="98"/>
      <c r="B4" s="99" t="s">
        <v>105</v>
      </c>
      <c r="C4" s="99"/>
      <c r="D4" s="99"/>
      <c r="E4" s="99"/>
      <c r="F4" s="99"/>
      <c r="G4" s="99"/>
      <c r="H4" s="99"/>
      <c r="I4" s="98"/>
      <c r="J4" s="98"/>
      <c r="R4" s="100" t="b">
        <f>R5</f>
        <v>0</v>
      </c>
    </row>
    <row r="5" spans="1:18" s="100" customFormat="1" ht="15" customHeight="1">
      <c r="A5" s="98"/>
      <c r="B5" s="64" t="s">
        <v>106</v>
      </c>
      <c r="C5" s="306" t="str">
        <f>'Cover Page'!$D$6</f>
        <v>082_PR2_08_0117</v>
      </c>
      <c r="D5" s="306"/>
      <c r="E5" s="306"/>
      <c r="F5" s="306"/>
      <c r="G5" s="306"/>
      <c r="H5" s="306"/>
      <c r="I5" s="306"/>
      <c r="J5" s="98"/>
      <c r="R5" s="100" t="b">
        <f>R6</f>
        <v>0</v>
      </c>
    </row>
    <row r="6" spans="1:18" s="100" customFormat="1" ht="15" customHeight="1">
      <c r="A6" s="98"/>
      <c r="B6" s="64" t="s">
        <v>107</v>
      </c>
      <c r="C6" s="306" t="str">
        <f>'Cover Page'!$D$8</f>
        <v>ESPON SKH</v>
      </c>
      <c r="D6" s="306"/>
      <c r="E6" s="306"/>
      <c r="F6" s="306"/>
      <c r="G6" s="306"/>
      <c r="H6" s="306"/>
      <c r="I6" s="306"/>
      <c r="J6" s="98"/>
      <c r="R6" s="100" t="b">
        <f>R7</f>
        <v>0</v>
      </c>
    </row>
    <row r="7" spans="1:18" s="100" customFormat="1" ht="15" customHeight="1">
      <c r="A7" s="98"/>
      <c r="B7" s="64" t="s">
        <v>108</v>
      </c>
      <c r="C7" s="306" t="str">
        <f>'Cover Page'!$D$10</f>
        <v>025/2009</v>
      </c>
      <c r="D7" s="306"/>
      <c r="E7" s="306"/>
      <c r="F7" s="306"/>
      <c r="G7" s="306"/>
      <c r="H7" s="306"/>
      <c r="I7" s="306"/>
      <c r="J7" s="98"/>
      <c r="R7" s="100" t="b">
        <f>R8</f>
        <v>0</v>
      </c>
    </row>
    <row r="8" spans="1:18" s="100" customFormat="1" ht="15" customHeight="1">
      <c r="A8" s="98"/>
      <c r="B8" s="64" t="s">
        <v>109</v>
      </c>
      <c r="C8" s="306" t="str">
        <f>'Cover Page'!$D$12</f>
        <v>NSPR</v>
      </c>
      <c r="D8" s="306"/>
      <c r="E8" s="306"/>
      <c r="F8" s="306"/>
      <c r="G8" s="306"/>
      <c r="H8" s="306"/>
      <c r="I8" s="306"/>
      <c r="J8" s="98"/>
      <c r="R8" s="100" t="b">
        <f>C8=""</f>
        <v>0</v>
      </c>
    </row>
    <row r="9" spans="1:18" s="100" customFormat="1" ht="15" customHeight="1">
      <c r="A9" s="98"/>
      <c r="B9" s="64" t="s">
        <v>110</v>
      </c>
      <c r="C9" s="306" t="str">
        <f>'Cover Page'!$D$14</f>
        <v>Leadpartner</v>
      </c>
      <c r="D9" s="306"/>
      <c r="E9" s="306"/>
      <c r="F9" s="306"/>
      <c r="G9" s="306"/>
      <c r="H9" s="306"/>
      <c r="I9" s="306"/>
      <c r="J9" s="98"/>
      <c r="R9" s="100" t="b">
        <f aca="true" t="shared" si="0" ref="R9:R22">R8</f>
        <v>0</v>
      </c>
    </row>
    <row r="10" spans="1:18" s="100" customFormat="1" ht="15" customHeight="1">
      <c r="A10" s="98"/>
      <c r="B10" s="64" t="s">
        <v>111</v>
      </c>
      <c r="C10" s="306">
        <f>'Cover Page'!$D$16</f>
        <v>2</v>
      </c>
      <c r="D10" s="306"/>
      <c r="E10" s="306"/>
      <c r="F10" s="306"/>
      <c r="G10" s="306"/>
      <c r="H10" s="306"/>
      <c r="I10" s="306"/>
      <c r="J10" s="98"/>
      <c r="R10" s="100" t="b">
        <f t="shared" si="0"/>
        <v>0</v>
      </c>
    </row>
    <row r="11" spans="1:18" s="100" customFormat="1" ht="15" customHeight="1">
      <c r="A11" s="98"/>
      <c r="B11" s="67" t="s">
        <v>112</v>
      </c>
      <c r="C11" s="306" t="str">
        <f>"from  "&amp;'Cover Page'!$D$18&amp;"  to  "&amp;'Cover Page'!$F$18</f>
        <v>from  08/12/2008  to  30/06/2009</v>
      </c>
      <c r="D11" s="306"/>
      <c r="E11" s="306"/>
      <c r="F11" s="306"/>
      <c r="G11" s="306"/>
      <c r="H11" s="306"/>
      <c r="I11" s="306"/>
      <c r="J11" s="98"/>
      <c r="R11" s="100" t="b">
        <f t="shared" si="0"/>
        <v>0</v>
      </c>
    </row>
    <row r="12" spans="1:18" s="100" customFormat="1" ht="9.75" customHeight="1">
      <c r="A12" s="98"/>
      <c r="B12" s="99"/>
      <c r="C12" s="130"/>
      <c r="D12" s="130"/>
      <c r="E12" s="98"/>
      <c r="F12" s="98"/>
      <c r="G12" s="98"/>
      <c r="H12" s="98"/>
      <c r="I12" s="98"/>
      <c r="J12" s="98"/>
      <c r="R12" s="100" t="b">
        <f t="shared" si="0"/>
        <v>0</v>
      </c>
    </row>
    <row r="13" spans="1:18" s="100" customFormat="1" ht="39.75" customHeight="1">
      <c r="A13" s="98"/>
      <c r="B13" s="131" t="s">
        <v>113</v>
      </c>
      <c r="C13" s="69" t="s">
        <v>114</v>
      </c>
      <c r="D13" s="69" t="s">
        <v>115</v>
      </c>
      <c r="E13" s="69" t="s">
        <v>116</v>
      </c>
      <c r="F13" s="69" t="s">
        <v>117</v>
      </c>
      <c r="G13" s="69" t="s">
        <v>118</v>
      </c>
      <c r="H13" s="132" t="s">
        <v>119</v>
      </c>
      <c r="I13" s="70" t="s">
        <v>120</v>
      </c>
      <c r="J13" s="98"/>
      <c r="R13" s="100" t="b">
        <f t="shared" si="0"/>
        <v>0</v>
      </c>
    </row>
    <row r="14" spans="1:18" s="100" customFormat="1" ht="15" customHeight="1">
      <c r="A14" s="98"/>
      <c r="B14" s="133" t="s">
        <v>121</v>
      </c>
      <c r="C14" s="134">
        <v>74750</v>
      </c>
      <c r="D14" s="134">
        <f>D27+D40</f>
        <v>18293</v>
      </c>
      <c r="E14" s="134">
        <f>D14</f>
        <v>18293</v>
      </c>
      <c r="F14" s="135">
        <f aca="true" t="shared" si="1" ref="F14:G18">F27+F40+F53</f>
        <v>7910.11</v>
      </c>
      <c r="G14" s="135">
        <f t="shared" si="1"/>
        <v>26203.110000000004</v>
      </c>
      <c r="H14" s="252">
        <f aca="true" t="shared" si="2" ref="H14:H19">G14/C14</f>
        <v>0.3505432775919733</v>
      </c>
      <c r="I14" s="136">
        <f>C14-G14</f>
        <v>48546.89</v>
      </c>
      <c r="J14" s="98"/>
      <c r="R14" s="100" t="b">
        <f t="shared" si="0"/>
        <v>0</v>
      </c>
    </row>
    <row r="15" spans="1:18" s="100" customFormat="1" ht="15" customHeight="1">
      <c r="A15" s="98"/>
      <c r="B15" s="137" t="s">
        <v>122</v>
      </c>
      <c r="C15" s="134">
        <v>5250</v>
      </c>
      <c r="D15" s="134">
        <f>D28+D41</f>
        <v>2174</v>
      </c>
      <c r="E15" s="134">
        <f>D15</f>
        <v>2174</v>
      </c>
      <c r="F15" s="138">
        <f t="shared" si="1"/>
        <v>794.3176777359929</v>
      </c>
      <c r="G15" s="135">
        <f t="shared" si="1"/>
        <v>2968.3176777359927</v>
      </c>
      <c r="H15" s="252">
        <f t="shared" si="2"/>
        <v>0.5653938433782844</v>
      </c>
      <c r="I15" s="136">
        <f>C15-G15</f>
        <v>2281.6823222640073</v>
      </c>
      <c r="J15" s="98"/>
      <c r="R15" s="100" t="b">
        <f t="shared" si="0"/>
        <v>0</v>
      </c>
    </row>
    <row r="16" spans="1:18" s="100" customFormat="1" ht="15" customHeight="1">
      <c r="A16" s="98"/>
      <c r="B16" s="137" t="s">
        <v>123</v>
      </c>
      <c r="C16" s="134">
        <v>13600</v>
      </c>
      <c r="D16" s="134">
        <f>D29+D42</f>
        <v>4087</v>
      </c>
      <c r="E16" s="134">
        <f>D16</f>
        <v>4087</v>
      </c>
      <c r="F16" s="138">
        <f t="shared" si="1"/>
        <v>358.76901708905615</v>
      </c>
      <c r="G16" s="135">
        <f t="shared" si="1"/>
        <v>4445.769017089056</v>
      </c>
      <c r="H16" s="252">
        <f t="shared" si="2"/>
        <v>0.32689478066831296</v>
      </c>
      <c r="I16" s="136">
        <f>C16-G16</f>
        <v>9154.230982910944</v>
      </c>
      <c r="J16" s="98"/>
      <c r="R16" s="100" t="b">
        <f t="shared" si="0"/>
        <v>0</v>
      </c>
    </row>
    <row r="17" spans="1:18" s="100" customFormat="1" ht="15" customHeight="1">
      <c r="A17" s="98"/>
      <c r="B17" s="137" t="s">
        <v>124</v>
      </c>
      <c r="C17" s="134">
        <v>0</v>
      </c>
      <c r="D17" s="134">
        <f>D30+D43</f>
        <v>0</v>
      </c>
      <c r="E17" s="134">
        <f>D17</f>
        <v>0</v>
      </c>
      <c r="F17" s="138">
        <f t="shared" si="1"/>
        <v>166.2</v>
      </c>
      <c r="G17" s="135">
        <f t="shared" si="1"/>
        <v>166.2</v>
      </c>
      <c r="H17" s="252" t="e">
        <f t="shared" si="2"/>
        <v>#DIV/0!</v>
      </c>
      <c r="I17" s="136">
        <f>C17-G17</f>
        <v>-166.2</v>
      </c>
      <c r="J17" s="98"/>
      <c r="R17" s="100" t="b">
        <f t="shared" si="0"/>
        <v>0</v>
      </c>
    </row>
    <row r="18" spans="1:18" s="100" customFormat="1" ht="15" customHeight="1" thickBot="1">
      <c r="A18" s="98"/>
      <c r="B18" s="139" t="s">
        <v>125</v>
      </c>
      <c r="C18" s="134">
        <v>30600</v>
      </c>
      <c r="D18" s="134">
        <f>D31+D44</f>
        <v>0</v>
      </c>
      <c r="E18" s="134">
        <v>0</v>
      </c>
      <c r="F18" s="140">
        <f t="shared" si="1"/>
        <v>1259.77</v>
      </c>
      <c r="G18" s="135">
        <f t="shared" si="1"/>
        <v>1259.77</v>
      </c>
      <c r="H18" s="252">
        <f t="shared" si="2"/>
        <v>0.041168954248366016</v>
      </c>
      <c r="I18" s="136">
        <f>C18-G18</f>
        <v>29340.23</v>
      </c>
      <c r="J18" s="98"/>
      <c r="R18" s="100" t="b">
        <f t="shared" si="0"/>
        <v>0</v>
      </c>
    </row>
    <row r="19" spans="1:18" s="100" customFormat="1" ht="15" customHeight="1" thickBot="1" thickTop="1">
      <c r="A19" s="98"/>
      <c r="B19" s="141" t="s">
        <v>126</v>
      </c>
      <c r="C19" s="142">
        <f>SUM(C14:C18)</f>
        <v>124200</v>
      </c>
      <c r="D19" s="142">
        <f>SUM(D14:D18)</f>
        <v>24554</v>
      </c>
      <c r="E19" s="142">
        <f>SUM(E14:E18)</f>
        <v>24554</v>
      </c>
      <c r="F19" s="143">
        <f>SUM(F14:F18)</f>
        <v>10489.16669482505</v>
      </c>
      <c r="G19" s="144">
        <f>SUM(G14:G18)</f>
        <v>35043.16669482504</v>
      </c>
      <c r="H19" s="253">
        <f t="shared" si="2"/>
        <v>0.2821511006024561</v>
      </c>
      <c r="I19" s="145">
        <f>SUM(I14:I18)</f>
        <v>89156.83330517495</v>
      </c>
      <c r="J19" s="98"/>
      <c r="R19" s="100" t="b">
        <f t="shared" si="0"/>
        <v>0</v>
      </c>
    </row>
    <row r="20" spans="1:18" s="100" customFormat="1" ht="15" customHeight="1" thickBot="1" thickTop="1">
      <c r="A20" s="98"/>
      <c r="B20" s="146" t="s">
        <v>127</v>
      </c>
      <c r="C20" s="147"/>
      <c r="D20" s="148"/>
      <c r="E20" s="148"/>
      <c r="F20" s="149">
        <f>F33+F46+F59</f>
        <v>0</v>
      </c>
      <c r="G20" s="150">
        <f>G33+G46+G59</f>
        <v>0</v>
      </c>
      <c r="H20" s="151"/>
      <c r="I20" s="152"/>
      <c r="J20" s="98"/>
      <c r="R20" s="100" t="b">
        <f t="shared" si="0"/>
        <v>0</v>
      </c>
    </row>
    <row r="21" spans="1:18" s="100" customFormat="1" ht="15" customHeight="1">
      <c r="A21" s="98"/>
      <c r="B21" s="153" t="s">
        <v>128</v>
      </c>
      <c r="C21" s="154">
        <f>C19-C20</f>
        <v>124200</v>
      </c>
      <c r="D21" s="154">
        <f>D19-D20</f>
        <v>24554</v>
      </c>
      <c r="E21" s="154">
        <f>E19-E20</f>
        <v>24554</v>
      </c>
      <c r="F21" s="155">
        <f>F19-F20</f>
        <v>10489.16669482505</v>
      </c>
      <c r="G21" s="155">
        <f>G19-G20</f>
        <v>35043.16669482504</v>
      </c>
      <c r="H21" s="254">
        <f>IF(AND(C21="",C21=0),0,G21/C21)</f>
        <v>0.2821511006024561</v>
      </c>
      <c r="I21" s="156">
        <f>I19</f>
        <v>89156.83330517495</v>
      </c>
      <c r="J21" s="98"/>
      <c r="L21" s="100" t="b">
        <f>IF(OR(G21&gt;C21+(C21/10),(C21/10)&gt;20000),TRUE,FALSE)</f>
        <v>0</v>
      </c>
      <c r="R21" s="100" t="b">
        <f t="shared" si="0"/>
        <v>0</v>
      </c>
    </row>
    <row r="22" spans="1:18" s="100" customFormat="1" ht="15" customHeight="1" thickBot="1">
      <c r="A22" s="98"/>
      <c r="B22" s="157" t="s">
        <v>129</v>
      </c>
      <c r="C22" s="158"/>
      <c r="D22" s="158"/>
      <c r="E22" s="158"/>
      <c r="F22" s="159">
        <f>F35+F48</f>
        <v>0</v>
      </c>
      <c r="G22" s="160"/>
      <c r="H22" s="161"/>
      <c r="I22" s="162"/>
      <c r="J22" s="98"/>
      <c r="K22" s="100" t="b">
        <f>IF(F22&gt;C21/20,TRUE,FALSE)</f>
        <v>0</v>
      </c>
      <c r="R22" s="100" t="b">
        <f t="shared" si="0"/>
        <v>0</v>
      </c>
    </row>
    <row r="23" spans="1:18" s="100" customFormat="1" ht="15" customHeight="1" hidden="1">
      <c r="A23" s="98"/>
      <c r="B23" s="307">
        <f>IF(OR(K21,L21,K22),"Overspending","")</f>
      </c>
      <c r="C23" s="307"/>
      <c r="D23" s="307"/>
      <c r="E23" s="307"/>
      <c r="F23" s="307"/>
      <c r="G23" s="307"/>
      <c r="H23" s="307"/>
      <c r="I23" s="307"/>
      <c r="J23" s="98"/>
      <c r="R23" s="100" t="b">
        <f>B23=""</f>
        <v>1</v>
      </c>
    </row>
    <row r="24" spans="1:18" s="100" customFormat="1" ht="9.75" customHeight="1">
      <c r="A24" s="98"/>
      <c r="B24" s="163"/>
      <c r="C24" s="164"/>
      <c r="D24" s="164"/>
      <c r="E24" s="164"/>
      <c r="F24" s="165"/>
      <c r="G24" s="166"/>
      <c r="H24" s="166"/>
      <c r="I24" s="98"/>
      <c r="J24" s="98"/>
      <c r="R24" s="100" t="b">
        <f>R22</f>
        <v>0</v>
      </c>
    </row>
    <row r="25" spans="1:18" s="100" customFormat="1" ht="12.75" customHeight="1" thickBot="1">
      <c r="A25" s="98"/>
      <c r="B25" s="81" t="s">
        <v>130</v>
      </c>
      <c r="C25" s="98"/>
      <c r="D25" s="98"/>
      <c r="E25" s="98"/>
      <c r="F25" s="98"/>
      <c r="G25" s="98"/>
      <c r="H25" s="98"/>
      <c r="I25" s="98"/>
      <c r="J25" s="98"/>
      <c r="R25" s="100" t="b">
        <f aca="true" t="shared" si="3" ref="R25:R35">R24</f>
        <v>0</v>
      </c>
    </row>
    <row r="26" spans="1:18" s="100" customFormat="1" ht="39.75" customHeight="1">
      <c r="A26" s="98"/>
      <c r="B26" s="131" t="s">
        <v>113</v>
      </c>
      <c r="C26" s="69"/>
      <c r="D26" s="69" t="s">
        <v>115</v>
      </c>
      <c r="E26" s="69" t="s">
        <v>116</v>
      </c>
      <c r="F26" s="69" t="s">
        <v>117</v>
      </c>
      <c r="G26" s="69" t="s">
        <v>118</v>
      </c>
      <c r="H26" s="132"/>
      <c r="I26" s="70"/>
      <c r="J26" s="98"/>
      <c r="R26" s="100" t="b">
        <f t="shared" si="3"/>
        <v>0</v>
      </c>
    </row>
    <row r="27" spans="1:18" s="100" customFormat="1" ht="15" customHeight="1">
      <c r="A27" s="98"/>
      <c r="B27" s="137" t="s">
        <v>121</v>
      </c>
      <c r="C27" s="167"/>
      <c r="D27" s="134">
        <v>8751</v>
      </c>
      <c r="E27" s="134">
        <f>D27</f>
        <v>8751</v>
      </c>
      <c r="F27" s="168">
        <f>E!J132</f>
        <v>3519.04</v>
      </c>
      <c r="G27" s="168">
        <f>E27+F27</f>
        <v>12270.04</v>
      </c>
      <c r="H27" s="169"/>
      <c r="I27" s="170"/>
      <c r="J27" s="98"/>
      <c r="R27" s="100" t="b">
        <f t="shared" si="3"/>
        <v>0</v>
      </c>
    </row>
    <row r="28" spans="1:18" s="100" customFormat="1" ht="15" customHeight="1">
      <c r="A28" s="98"/>
      <c r="B28" s="137" t="s">
        <v>122</v>
      </c>
      <c r="C28" s="167"/>
      <c r="D28" s="134">
        <v>974</v>
      </c>
      <c r="E28" s="134">
        <f>D28</f>
        <v>974</v>
      </c>
      <c r="F28" s="168">
        <f>F!J131</f>
        <v>221.6319720425979</v>
      </c>
      <c r="G28" s="168">
        <f>E28+F28</f>
        <v>1195.631972042598</v>
      </c>
      <c r="H28" s="169"/>
      <c r="I28" s="170"/>
      <c r="J28" s="98"/>
      <c r="R28" s="100" t="b">
        <f t="shared" si="3"/>
        <v>0</v>
      </c>
    </row>
    <row r="29" spans="1:18" s="100" customFormat="1" ht="15" customHeight="1">
      <c r="A29" s="98"/>
      <c r="B29" s="137" t="s">
        <v>123</v>
      </c>
      <c r="C29" s="167"/>
      <c r="D29" s="134">
        <v>1500</v>
      </c>
      <c r="E29" s="134">
        <f>D29</f>
        <v>1500</v>
      </c>
      <c r="F29" s="168">
        <f>G!N133</f>
        <v>358.76901708905615</v>
      </c>
      <c r="G29" s="168">
        <f>E29+F29</f>
        <v>1858.7690170890562</v>
      </c>
      <c r="H29" s="169"/>
      <c r="I29" s="170"/>
      <c r="J29" s="98"/>
      <c r="R29" s="100" t="b">
        <f t="shared" si="3"/>
        <v>0</v>
      </c>
    </row>
    <row r="30" spans="1:18" s="100" customFormat="1" ht="15" customHeight="1">
      <c r="A30" s="98"/>
      <c r="B30" s="137" t="s">
        <v>124</v>
      </c>
      <c r="C30" s="167"/>
      <c r="D30" s="134">
        <v>0</v>
      </c>
      <c r="E30" s="134">
        <v>0</v>
      </c>
      <c r="F30" s="168">
        <f>H!K86</f>
        <v>166.2</v>
      </c>
      <c r="G30" s="168">
        <f>E30+F30</f>
        <v>166.2</v>
      </c>
      <c r="H30" s="169"/>
      <c r="I30" s="170"/>
      <c r="J30" s="98"/>
      <c r="R30" s="100" t="b">
        <f t="shared" si="3"/>
        <v>0</v>
      </c>
    </row>
    <row r="31" spans="1:18" s="100" customFormat="1" ht="15" customHeight="1">
      <c r="A31" s="98"/>
      <c r="B31" s="139" t="s">
        <v>125</v>
      </c>
      <c r="C31" s="171"/>
      <c r="D31" s="134">
        <v>0</v>
      </c>
      <c r="E31" s="134">
        <v>0</v>
      </c>
      <c r="F31" s="172">
        <f>I!K133</f>
        <v>228.1</v>
      </c>
      <c r="G31" s="168">
        <f>E31+F31</f>
        <v>228.1</v>
      </c>
      <c r="H31" s="169"/>
      <c r="I31" s="170"/>
      <c r="J31" s="98"/>
      <c r="R31" s="100" t="b">
        <f t="shared" si="3"/>
        <v>0</v>
      </c>
    </row>
    <row r="32" spans="1:18" s="100" customFormat="1" ht="15" customHeight="1">
      <c r="A32" s="98"/>
      <c r="B32" s="141" t="s">
        <v>126</v>
      </c>
      <c r="C32" s="173"/>
      <c r="D32" s="142">
        <f>SUM(D27:D31)</f>
        <v>11225</v>
      </c>
      <c r="E32" s="142">
        <f>SUM(E27:E31)</f>
        <v>11225</v>
      </c>
      <c r="F32" s="144">
        <f>SUM(F27:F31)</f>
        <v>4493.740989131655</v>
      </c>
      <c r="G32" s="144">
        <f>SUM(G27:G31)</f>
        <v>15718.740989131657</v>
      </c>
      <c r="H32" s="174"/>
      <c r="I32" s="175"/>
      <c r="J32" s="98"/>
      <c r="R32" s="100" t="b">
        <f t="shared" si="3"/>
        <v>0</v>
      </c>
    </row>
    <row r="33" spans="1:18" s="100" customFormat="1" ht="15" customHeight="1">
      <c r="A33" s="98"/>
      <c r="B33" s="146" t="s">
        <v>127</v>
      </c>
      <c r="C33" s="176"/>
      <c r="D33" s="177"/>
      <c r="E33" s="178"/>
      <c r="F33" s="128">
        <v>0</v>
      </c>
      <c r="G33" s="150">
        <f>E33+F33</f>
        <v>0</v>
      </c>
      <c r="H33" s="179"/>
      <c r="I33" s="180"/>
      <c r="J33" s="98"/>
      <c r="K33" s="100" t="b">
        <f>F33=""</f>
        <v>0</v>
      </c>
      <c r="R33" s="100" t="b">
        <f t="shared" si="3"/>
        <v>0</v>
      </c>
    </row>
    <row r="34" spans="1:18" s="100" customFormat="1" ht="15" customHeight="1">
      <c r="A34" s="98"/>
      <c r="B34" s="153" t="s">
        <v>128</v>
      </c>
      <c r="C34" s="181"/>
      <c r="D34" s="154">
        <f>D32-D33</f>
        <v>11225</v>
      </c>
      <c r="E34" s="154">
        <f>E32-E33</f>
        <v>11225</v>
      </c>
      <c r="F34" s="155">
        <f>F32-F33</f>
        <v>4493.740989131655</v>
      </c>
      <c r="G34" s="155">
        <f>G32-G33</f>
        <v>15718.740989131657</v>
      </c>
      <c r="H34" s="182"/>
      <c r="I34" s="183"/>
      <c r="J34" s="98"/>
      <c r="R34" s="100" t="b">
        <f t="shared" si="3"/>
        <v>0</v>
      </c>
    </row>
    <row r="35" spans="1:18" s="100" customFormat="1" ht="15" customHeight="1" thickBot="1">
      <c r="A35" s="98"/>
      <c r="B35" s="184" t="s">
        <v>129</v>
      </c>
      <c r="C35" s="185"/>
      <c r="D35" s="185"/>
      <c r="E35" s="185"/>
      <c r="F35" s="186">
        <f>E!J131+F!J130+G!N132+I!K132</f>
        <v>0</v>
      </c>
      <c r="G35" s="187"/>
      <c r="H35" s="188"/>
      <c r="I35" s="189"/>
      <c r="J35" s="98"/>
      <c r="R35" s="100" t="b">
        <f t="shared" si="3"/>
        <v>0</v>
      </c>
    </row>
    <row r="36" spans="1:18" s="100" customFormat="1" ht="15" customHeight="1" hidden="1">
      <c r="A36" s="98"/>
      <c r="B36" s="305">
        <f>IF(OR(K33),"Incomplete","")</f>
      </c>
      <c r="C36" s="305"/>
      <c r="D36" s="305"/>
      <c r="E36" s="305"/>
      <c r="F36" s="305"/>
      <c r="G36" s="305"/>
      <c r="H36" s="305"/>
      <c r="I36" s="305"/>
      <c r="J36" s="98"/>
      <c r="R36" s="100" t="b">
        <f>B36=""</f>
        <v>1</v>
      </c>
    </row>
    <row r="37" spans="1:18" s="100" customFormat="1" ht="9.75" customHeight="1">
      <c r="A37" s="98"/>
      <c r="B37" s="163"/>
      <c r="C37" s="163"/>
      <c r="D37" s="190"/>
      <c r="E37" s="163"/>
      <c r="F37" s="166"/>
      <c r="G37" s="166"/>
      <c r="H37" s="166"/>
      <c r="I37" s="98"/>
      <c r="J37" s="98"/>
      <c r="R37" s="100" t="b">
        <f>R35</f>
        <v>0</v>
      </c>
    </row>
    <row r="38" spans="1:18" s="100" customFormat="1" ht="12.75" customHeight="1" thickBot="1">
      <c r="A38" s="98"/>
      <c r="B38" s="81" t="s">
        <v>131</v>
      </c>
      <c r="C38" s="98"/>
      <c r="D38" s="98"/>
      <c r="E38" s="98"/>
      <c r="F38" s="98"/>
      <c r="G38" s="98"/>
      <c r="H38" s="98"/>
      <c r="I38" s="98"/>
      <c r="J38" s="98"/>
      <c r="R38" s="100" t="b">
        <f aca="true" t="shared" si="4" ref="R38:R48">R37</f>
        <v>0</v>
      </c>
    </row>
    <row r="39" spans="1:18" s="100" customFormat="1" ht="39.75" customHeight="1">
      <c r="A39" s="98"/>
      <c r="B39" s="131" t="s">
        <v>113</v>
      </c>
      <c r="C39" s="69"/>
      <c r="D39" s="69" t="s">
        <v>115</v>
      </c>
      <c r="E39" s="69" t="s">
        <v>116</v>
      </c>
      <c r="F39" s="69" t="s">
        <v>117</v>
      </c>
      <c r="G39" s="69" t="s">
        <v>118</v>
      </c>
      <c r="H39" s="132"/>
      <c r="I39" s="70"/>
      <c r="J39" s="98"/>
      <c r="R39" s="100" t="b">
        <f t="shared" si="4"/>
        <v>0</v>
      </c>
    </row>
    <row r="40" spans="1:18" s="100" customFormat="1" ht="15" customHeight="1">
      <c r="A40" s="98"/>
      <c r="B40" s="137" t="s">
        <v>121</v>
      </c>
      <c r="C40" s="167"/>
      <c r="D40" s="134">
        <v>9542</v>
      </c>
      <c r="E40" s="134">
        <f>D40</f>
        <v>9542</v>
      </c>
      <c r="F40" s="168">
        <f>E!J253</f>
        <v>2470.19</v>
      </c>
      <c r="G40" s="168">
        <f>E40+F40</f>
        <v>12012.19</v>
      </c>
      <c r="H40" s="169"/>
      <c r="I40" s="170"/>
      <c r="J40" s="98"/>
      <c r="R40" s="100" t="b">
        <f t="shared" si="4"/>
        <v>0</v>
      </c>
    </row>
    <row r="41" spans="1:18" s="100" customFormat="1" ht="15" customHeight="1">
      <c r="A41" s="98"/>
      <c r="B41" s="137" t="s">
        <v>122</v>
      </c>
      <c r="C41" s="167"/>
      <c r="D41" s="134">
        <v>1200</v>
      </c>
      <c r="E41" s="134">
        <f>D41</f>
        <v>1200</v>
      </c>
      <c r="F41" s="168">
        <f>F!J252</f>
        <v>465.74145675056707</v>
      </c>
      <c r="G41" s="168">
        <f>E41+F41</f>
        <v>1665.741456750567</v>
      </c>
      <c r="H41" s="169"/>
      <c r="I41" s="170"/>
      <c r="J41" s="98"/>
      <c r="R41" s="100" t="b">
        <f t="shared" si="4"/>
        <v>0</v>
      </c>
    </row>
    <row r="42" spans="1:18" s="100" customFormat="1" ht="15" customHeight="1">
      <c r="A42" s="98"/>
      <c r="B42" s="137" t="s">
        <v>123</v>
      </c>
      <c r="C42" s="167"/>
      <c r="D42" s="134">
        <v>2587</v>
      </c>
      <c r="E42" s="134">
        <f>D42</f>
        <v>2587</v>
      </c>
      <c r="F42" s="168">
        <f>G!N254</f>
        <v>0</v>
      </c>
      <c r="G42" s="168">
        <f>E42+F42</f>
        <v>2587</v>
      </c>
      <c r="H42" s="169"/>
      <c r="I42" s="170"/>
      <c r="J42" s="98"/>
      <c r="R42" s="100" t="b">
        <f t="shared" si="4"/>
        <v>0</v>
      </c>
    </row>
    <row r="43" spans="1:18" s="100" customFormat="1" ht="15" customHeight="1">
      <c r="A43" s="98"/>
      <c r="B43" s="137" t="s">
        <v>124</v>
      </c>
      <c r="C43" s="167"/>
      <c r="D43" s="134">
        <v>0</v>
      </c>
      <c r="E43" s="134">
        <v>0</v>
      </c>
      <c r="F43" s="168">
        <f>H!K160</f>
        <v>0</v>
      </c>
      <c r="G43" s="168">
        <f>E43+F43</f>
        <v>0</v>
      </c>
      <c r="H43" s="169"/>
      <c r="I43" s="170"/>
      <c r="J43" s="98"/>
      <c r="R43" s="100" t="b">
        <f t="shared" si="4"/>
        <v>0</v>
      </c>
    </row>
    <row r="44" spans="1:18" s="100" customFormat="1" ht="15" customHeight="1">
      <c r="A44" s="98"/>
      <c r="B44" s="139" t="s">
        <v>125</v>
      </c>
      <c r="C44" s="171"/>
      <c r="D44" s="134">
        <v>0</v>
      </c>
      <c r="E44" s="134">
        <v>0</v>
      </c>
      <c r="F44" s="172">
        <f>I!K254</f>
        <v>931.51</v>
      </c>
      <c r="G44" s="168">
        <f>E44+F44</f>
        <v>931.51</v>
      </c>
      <c r="H44" s="169"/>
      <c r="I44" s="170"/>
      <c r="J44" s="98"/>
      <c r="R44" s="100" t="b">
        <f t="shared" si="4"/>
        <v>0</v>
      </c>
    </row>
    <row r="45" spans="1:18" s="100" customFormat="1" ht="15" customHeight="1">
      <c r="A45" s="98"/>
      <c r="B45" s="141" t="s">
        <v>126</v>
      </c>
      <c r="C45" s="173"/>
      <c r="D45" s="142">
        <f>SUM(D40:D44)</f>
        <v>13329</v>
      </c>
      <c r="E45" s="142">
        <f>SUM(E40:E44)</f>
        <v>13329</v>
      </c>
      <c r="F45" s="144">
        <f>SUM(F40:F44)</f>
        <v>3867.4414567505673</v>
      </c>
      <c r="G45" s="144">
        <f>SUM(G40:G44)</f>
        <v>17196.441456750566</v>
      </c>
      <c r="H45" s="174"/>
      <c r="I45" s="175"/>
      <c r="J45" s="98"/>
      <c r="R45" s="100" t="b">
        <f t="shared" si="4"/>
        <v>0</v>
      </c>
    </row>
    <row r="46" spans="1:18" s="100" customFormat="1" ht="15" customHeight="1">
      <c r="A46" s="98"/>
      <c r="B46" s="146" t="s">
        <v>127</v>
      </c>
      <c r="C46" s="176"/>
      <c r="D46" s="177"/>
      <c r="E46" s="178"/>
      <c r="F46" s="128">
        <v>0</v>
      </c>
      <c r="G46" s="150">
        <f>E46+F46</f>
        <v>0</v>
      </c>
      <c r="H46" s="179"/>
      <c r="I46" s="191"/>
      <c r="J46" s="98"/>
      <c r="K46" s="100" t="b">
        <f>F46=""</f>
        <v>0</v>
      </c>
      <c r="R46" s="100" t="b">
        <f t="shared" si="4"/>
        <v>0</v>
      </c>
    </row>
    <row r="47" spans="1:18" s="100" customFormat="1" ht="15" customHeight="1">
      <c r="A47" s="98"/>
      <c r="B47" s="153" t="s">
        <v>128</v>
      </c>
      <c r="C47" s="181"/>
      <c r="D47" s="154">
        <f>D45-D46</f>
        <v>13329</v>
      </c>
      <c r="E47" s="154">
        <f>E45-E46</f>
        <v>13329</v>
      </c>
      <c r="F47" s="155">
        <f>F45-F46</f>
        <v>3867.4414567505673</v>
      </c>
      <c r="G47" s="155">
        <f>G45-G46</f>
        <v>17196.441456750566</v>
      </c>
      <c r="H47" s="182"/>
      <c r="I47" s="183"/>
      <c r="J47" s="98"/>
      <c r="R47" s="100" t="b">
        <f t="shared" si="4"/>
        <v>0</v>
      </c>
    </row>
    <row r="48" spans="1:18" s="100" customFormat="1" ht="15" customHeight="1" thickBot="1">
      <c r="A48" s="98"/>
      <c r="B48" s="184" t="s">
        <v>129</v>
      </c>
      <c r="C48" s="185"/>
      <c r="D48" s="185"/>
      <c r="E48" s="185"/>
      <c r="F48" s="186">
        <f>E!J252+F!J251+G!N253+I!K253</f>
        <v>0</v>
      </c>
      <c r="G48" s="187"/>
      <c r="H48" s="188"/>
      <c r="I48" s="189"/>
      <c r="J48" s="98"/>
      <c r="R48" s="100" t="b">
        <f t="shared" si="4"/>
        <v>0</v>
      </c>
    </row>
    <row r="49" spans="1:18" s="100" customFormat="1" ht="15" customHeight="1" hidden="1">
      <c r="A49" s="98"/>
      <c r="B49" s="305">
        <f>IF(OR(K46),"Incomplete","")</f>
      </c>
      <c r="C49" s="305"/>
      <c r="D49" s="305"/>
      <c r="E49" s="305"/>
      <c r="F49" s="305"/>
      <c r="G49" s="305"/>
      <c r="H49" s="305"/>
      <c r="I49" s="305"/>
      <c r="J49" s="98"/>
      <c r="R49" s="100" t="b">
        <f>B49=""</f>
        <v>1</v>
      </c>
    </row>
    <row r="50" spans="1:18" s="100" customFormat="1" ht="9.75" customHeight="1">
      <c r="A50" s="98"/>
      <c r="B50" s="163"/>
      <c r="C50" s="163"/>
      <c r="D50" s="190"/>
      <c r="E50" s="163"/>
      <c r="F50" s="166"/>
      <c r="G50" s="166"/>
      <c r="H50" s="166"/>
      <c r="I50" s="98"/>
      <c r="J50" s="98"/>
      <c r="R50" s="100" t="b">
        <f>R48</f>
        <v>0</v>
      </c>
    </row>
    <row r="51" spans="1:18" s="100" customFormat="1" ht="12.75" customHeight="1" thickBot="1">
      <c r="A51" s="98"/>
      <c r="B51" s="81" t="s">
        <v>132</v>
      </c>
      <c r="C51" s="98"/>
      <c r="D51" s="98"/>
      <c r="E51" s="98"/>
      <c r="F51" s="98"/>
      <c r="G51" s="98"/>
      <c r="H51" s="98"/>
      <c r="I51" s="98"/>
      <c r="J51" s="98"/>
      <c r="R51" s="100" t="b">
        <f aca="true" t="shared" si="5" ref="R51:R60">R50</f>
        <v>0</v>
      </c>
    </row>
    <row r="52" spans="1:18" s="100" customFormat="1" ht="39.75" customHeight="1">
      <c r="A52" s="98"/>
      <c r="B52" s="131" t="s">
        <v>113</v>
      </c>
      <c r="C52" s="69"/>
      <c r="D52" s="69" t="s">
        <v>115</v>
      </c>
      <c r="E52" s="69" t="s">
        <v>116</v>
      </c>
      <c r="F52" s="69" t="s">
        <v>117</v>
      </c>
      <c r="G52" s="69" t="s">
        <v>118</v>
      </c>
      <c r="H52" s="132"/>
      <c r="I52" s="70"/>
      <c r="J52" s="98"/>
      <c r="R52" s="100" t="b">
        <f t="shared" si="5"/>
        <v>0</v>
      </c>
    </row>
    <row r="53" spans="1:18" s="100" customFormat="1" ht="15" customHeight="1">
      <c r="A53" s="98"/>
      <c r="B53" s="137" t="s">
        <v>121</v>
      </c>
      <c r="C53" s="167"/>
      <c r="D53" s="134">
        <v>0</v>
      </c>
      <c r="E53" s="134">
        <v>0</v>
      </c>
      <c r="F53" s="168">
        <f>E!J327</f>
        <v>1920.88</v>
      </c>
      <c r="G53" s="168">
        <f>E53+F53</f>
        <v>1920.88</v>
      </c>
      <c r="H53" s="169"/>
      <c r="I53" s="170"/>
      <c r="J53" s="98"/>
      <c r="R53" s="100" t="b">
        <f t="shared" si="5"/>
        <v>0</v>
      </c>
    </row>
    <row r="54" spans="1:18" s="100" customFormat="1" ht="15" customHeight="1">
      <c r="A54" s="98"/>
      <c r="B54" s="137" t="s">
        <v>122</v>
      </c>
      <c r="C54" s="167"/>
      <c r="D54" s="134">
        <v>0</v>
      </c>
      <c r="E54" s="134">
        <v>0</v>
      </c>
      <c r="F54" s="168">
        <f>F!J326</f>
        <v>106.94424894282787</v>
      </c>
      <c r="G54" s="168">
        <f>E54+F54</f>
        <v>106.94424894282787</v>
      </c>
      <c r="H54" s="169"/>
      <c r="I54" s="170"/>
      <c r="J54" s="98"/>
      <c r="R54" s="100" t="b">
        <f t="shared" si="5"/>
        <v>0</v>
      </c>
    </row>
    <row r="55" spans="1:18" s="100" customFormat="1" ht="15" customHeight="1">
      <c r="A55" s="98"/>
      <c r="B55" s="137" t="s">
        <v>123</v>
      </c>
      <c r="C55" s="167"/>
      <c r="D55" s="134">
        <v>0</v>
      </c>
      <c r="E55" s="134">
        <v>0</v>
      </c>
      <c r="F55" s="168">
        <f>G!N328</f>
        <v>0</v>
      </c>
      <c r="G55" s="168">
        <f>E55+F55</f>
        <v>0</v>
      </c>
      <c r="H55" s="169"/>
      <c r="I55" s="170"/>
      <c r="J55" s="98"/>
      <c r="R55" s="100" t="b">
        <f t="shared" si="5"/>
        <v>0</v>
      </c>
    </row>
    <row r="56" spans="1:18" s="100" customFormat="1" ht="15" customHeight="1">
      <c r="A56" s="98"/>
      <c r="B56" s="137" t="s">
        <v>124</v>
      </c>
      <c r="C56" s="167"/>
      <c r="D56" s="134">
        <v>0</v>
      </c>
      <c r="E56" s="134">
        <v>0</v>
      </c>
      <c r="F56" s="168">
        <f>H!K234</f>
        <v>0</v>
      </c>
      <c r="G56" s="168">
        <f>E56+F56</f>
        <v>0</v>
      </c>
      <c r="H56" s="169"/>
      <c r="I56" s="170"/>
      <c r="J56" s="98"/>
      <c r="R56" s="100" t="b">
        <f t="shared" si="5"/>
        <v>0</v>
      </c>
    </row>
    <row r="57" spans="1:18" s="100" customFormat="1" ht="15" customHeight="1">
      <c r="A57" s="98"/>
      <c r="B57" s="139" t="s">
        <v>125</v>
      </c>
      <c r="C57" s="171"/>
      <c r="D57" s="134">
        <v>0</v>
      </c>
      <c r="E57" s="134">
        <v>0</v>
      </c>
      <c r="F57" s="172">
        <f>I!K328</f>
        <v>100.16</v>
      </c>
      <c r="G57" s="168">
        <f>E57+F57</f>
        <v>100.16</v>
      </c>
      <c r="H57" s="169"/>
      <c r="I57" s="170"/>
      <c r="J57" s="98"/>
      <c r="R57" s="100" t="b">
        <f t="shared" si="5"/>
        <v>0</v>
      </c>
    </row>
    <row r="58" spans="1:18" s="100" customFormat="1" ht="15" customHeight="1">
      <c r="A58" s="98"/>
      <c r="B58" s="141" t="s">
        <v>126</v>
      </c>
      <c r="C58" s="173"/>
      <c r="D58" s="142">
        <f>SUM(D53:D57)</f>
        <v>0</v>
      </c>
      <c r="E58" s="142">
        <f>SUM(E53:E57)</f>
        <v>0</v>
      </c>
      <c r="F58" s="144">
        <f>SUM(F53:F57)</f>
        <v>2127.984248942828</v>
      </c>
      <c r="G58" s="144">
        <f>SUM(G53:G57)</f>
        <v>2127.984248942828</v>
      </c>
      <c r="H58" s="174"/>
      <c r="I58" s="175"/>
      <c r="J58" s="98"/>
      <c r="R58" s="100" t="b">
        <f t="shared" si="5"/>
        <v>0</v>
      </c>
    </row>
    <row r="59" spans="1:18" s="100" customFormat="1" ht="15" customHeight="1">
      <c r="A59" s="98"/>
      <c r="B59" s="146" t="s">
        <v>127</v>
      </c>
      <c r="C59" s="176"/>
      <c r="D59" s="177"/>
      <c r="E59" s="178"/>
      <c r="F59" s="128">
        <v>0</v>
      </c>
      <c r="G59" s="150">
        <f>E59+F59</f>
        <v>0</v>
      </c>
      <c r="H59" s="179"/>
      <c r="I59" s="191"/>
      <c r="J59" s="98"/>
      <c r="K59" s="100" t="b">
        <f>F59=""</f>
        <v>0</v>
      </c>
      <c r="R59" s="100" t="b">
        <f t="shared" si="5"/>
        <v>0</v>
      </c>
    </row>
    <row r="60" spans="1:18" s="100" customFormat="1" ht="15" customHeight="1" thickBot="1">
      <c r="A60" s="98"/>
      <c r="B60" s="153" t="s">
        <v>128</v>
      </c>
      <c r="C60" s="181"/>
      <c r="D60" s="154">
        <f>D58-D59</f>
        <v>0</v>
      </c>
      <c r="E60" s="154">
        <f>E58-E59</f>
        <v>0</v>
      </c>
      <c r="F60" s="155">
        <f>F58-F59</f>
        <v>2127.984248942828</v>
      </c>
      <c r="G60" s="155">
        <f>G58-G59</f>
        <v>2127.984248942828</v>
      </c>
      <c r="H60" s="182"/>
      <c r="I60" s="183"/>
      <c r="J60" s="98"/>
      <c r="R60" s="100" t="b">
        <f t="shared" si="5"/>
        <v>0</v>
      </c>
    </row>
    <row r="61" spans="1:18" s="100" customFormat="1" ht="15" customHeight="1" hidden="1">
      <c r="A61" s="98"/>
      <c r="B61" s="305">
        <f>IF(OR(K59),"Incomplete","")</f>
      </c>
      <c r="C61" s="305"/>
      <c r="D61" s="305"/>
      <c r="E61" s="305"/>
      <c r="F61" s="305"/>
      <c r="G61" s="305"/>
      <c r="H61" s="305"/>
      <c r="I61" s="305"/>
      <c r="J61" s="98"/>
      <c r="R61" s="100" t="b">
        <f>B61=""</f>
        <v>1</v>
      </c>
    </row>
    <row r="62" spans="1:18" s="100" customFormat="1" ht="9.75" customHeight="1">
      <c r="A62" s="98"/>
      <c r="B62" s="98"/>
      <c r="C62" s="98"/>
      <c r="D62" s="98"/>
      <c r="E62" s="98"/>
      <c r="F62" s="98"/>
      <c r="G62" s="98"/>
      <c r="H62" s="98"/>
      <c r="I62" s="98"/>
      <c r="J62" s="98"/>
      <c r="R62" s="100" t="b">
        <f>R60</f>
        <v>0</v>
      </c>
    </row>
  </sheetData>
  <sheetProtection password="BA4C" sheet="1" objects="1" scenarios="1" selectLockedCells="1"/>
  <mergeCells count="13">
    <mergeCell ref="B2:G2"/>
    <mergeCell ref="B3:I3"/>
    <mergeCell ref="C5:I5"/>
    <mergeCell ref="C6:I6"/>
    <mergeCell ref="B61:I61"/>
    <mergeCell ref="C11:I11"/>
    <mergeCell ref="B23:I23"/>
    <mergeCell ref="B36:I36"/>
    <mergeCell ref="B49:I49"/>
    <mergeCell ref="C7:I7"/>
    <mergeCell ref="C8:I8"/>
    <mergeCell ref="C9:I9"/>
    <mergeCell ref="C10:I10"/>
  </mergeCells>
  <dataValidations count="1">
    <dataValidation allowBlank="1" showErrorMessage="1" sqref="D1:I4 L21 M1:IV65536 C1:C22 D6:I22 C62:I65536 C24:I35 C50:I60 J1:K65536 A1:B65536 C37:I48"/>
  </dataValidations>
  <printOptions horizontalCentered="1" verticalCentered="1"/>
  <pageMargins left="0.3937007874015748" right="0.3937007874015748" top="0.3937007874015748" bottom="0.3937007874015748" header="0.31496062992125984" footer="0.9448818897637796"/>
  <pageSetup horizontalDpi="600" verticalDpi="600" orientation="landscape" paperSize="9" scale="53" r:id="rId1"/>
  <headerFooter alignWithMargins="0">
    <oddHeader>&amp;L&amp;G&amp;R&amp;G</oddHeader>
  </headerFooter>
  <rowBreaks count="2" manualBreakCount="2">
    <brk id="61" max="255" man="1"/>
    <brk id="62" max="255" man="1"/>
  </rowBreaks>
</worksheet>
</file>

<file path=xl/worksheets/sheet4.xml><?xml version="1.0" encoding="utf-8"?>
<worksheet xmlns="http://schemas.openxmlformats.org/spreadsheetml/2006/main" xmlns:r="http://schemas.openxmlformats.org/officeDocument/2006/relationships">
  <sheetPr codeName="Tabelle4"/>
  <dimension ref="A1:R329"/>
  <sheetViews>
    <sheetView showGridLines="0" zoomScalePageLayoutView="0" workbookViewId="0" topLeftCell="A20">
      <selection activeCell="H139" sqref="H139:H140"/>
    </sheetView>
  </sheetViews>
  <sheetFormatPr defaultColWidth="0" defaultRowHeight="12.75"/>
  <cols>
    <col min="1" max="1" width="1.7109375" style="220" customWidth="1"/>
    <col min="2" max="2" width="38.28125" style="220" customWidth="1"/>
    <col min="3" max="3" width="16.140625" style="220" customWidth="1"/>
    <col min="4" max="4" width="14.00390625" style="220" customWidth="1"/>
    <col min="5" max="6" width="12.7109375" style="220" customWidth="1"/>
    <col min="7" max="7" width="12.7109375" style="240" customWidth="1"/>
    <col min="8" max="9" width="12.7109375" style="220" customWidth="1"/>
    <col min="10" max="10" width="17.421875" style="220" customWidth="1"/>
    <col min="11" max="11" width="12.7109375" style="240" customWidth="1"/>
    <col min="12" max="12" width="1.7109375" style="220" customWidth="1"/>
    <col min="13" max="15" width="9.140625" style="220" hidden="1" customWidth="1"/>
    <col min="16" max="16" width="2.140625" style="220" hidden="1" customWidth="1"/>
    <col min="17" max="16384" width="9.140625" style="220" hidden="1" customWidth="1"/>
  </cols>
  <sheetData>
    <row r="1" spans="1:12" s="60" customFormat="1" ht="12.75" collapsed="1">
      <c r="A1" s="59"/>
      <c r="B1" s="59"/>
      <c r="C1" s="59"/>
      <c r="D1" s="59"/>
      <c r="E1" s="59"/>
      <c r="F1" s="59"/>
      <c r="G1" s="237"/>
      <c r="H1" s="59"/>
      <c r="I1" s="59"/>
      <c r="J1" s="59"/>
      <c r="K1" s="237"/>
      <c r="L1" s="59"/>
    </row>
    <row r="2" spans="1:12" s="60" customFormat="1" ht="15">
      <c r="A2" s="59"/>
      <c r="B2" s="310" t="s">
        <v>133</v>
      </c>
      <c r="C2" s="310"/>
      <c r="D2" s="310"/>
      <c r="E2" s="282"/>
      <c r="F2" s="282"/>
      <c r="G2" s="282"/>
      <c r="H2" s="59"/>
      <c r="I2" s="59"/>
      <c r="J2" s="59"/>
      <c r="K2" s="237"/>
      <c r="L2" s="59"/>
    </row>
    <row r="3" spans="1:12" s="60" customFormat="1" ht="12.75">
      <c r="A3" s="59"/>
      <c r="B3" s="311" t="s">
        <v>134</v>
      </c>
      <c r="C3" s="311"/>
      <c r="D3" s="311"/>
      <c r="E3" s="311"/>
      <c r="F3" s="311"/>
      <c r="G3" s="311"/>
      <c r="H3" s="311"/>
      <c r="I3" s="311"/>
      <c r="J3" s="311"/>
      <c r="K3" s="311"/>
      <c r="L3" s="59"/>
    </row>
    <row r="4" spans="1:12" s="60" customFormat="1" ht="12.75">
      <c r="A4" s="59"/>
      <c r="B4" s="117"/>
      <c r="C4" s="117"/>
      <c r="D4" s="117"/>
      <c r="E4" s="118"/>
      <c r="F4" s="118"/>
      <c r="G4" s="241"/>
      <c r="H4" s="59"/>
      <c r="I4" s="59"/>
      <c r="J4" s="59"/>
      <c r="K4" s="237"/>
      <c r="L4" s="59"/>
    </row>
    <row r="5" spans="1:12" s="60" customFormat="1" ht="12.75">
      <c r="A5" s="59"/>
      <c r="B5" s="64" t="s">
        <v>105</v>
      </c>
      <c r="C5" s="64"/>
      <c r="D5" s="64"/>
      <c r="E5" s="64"/>
      <c r="F5" s="64"/>
      <c r="G5" s="242"/>
      <c r="H5" s="59"/>
      <c r="I5" s="59"/>
      <c r="J5" s="59"/>
      <c r="K5" s="237"/>
      <c r="L5" s="59"/>
    </row>
    <row r="6" spans="1:12" s="60" customFormat="1" ht="12.75">
      <c r="A6" s="59"/>
      <c r="B6" s="99" t="s">
        <v>106</v>
      </c>
      <c r="C6" s="306" t="str">
        <f>'Cover Page'!$D$6</f>
        <v>082_PR2_08_0117</v>
      </c>
      <c r="D6" s="306"/>
      <c r="E6" s="306"/>
      <c r="F6" s="306"/>
      <c r="G6" s="306"/>
      <c r="H6" s="306"/>
      <c r="I6" s="306"/>
      <c r="J6" s="306"/>
      <c r="K6" s="306"/>
      <c r="L6" s="59"/>
    </row>
    <row r="7" spans="1:12" s="60" customFormat="1" ht="12.75">
      <c r="A7" s="59"/>
      <c r="B7" s="99" t="s">
        <v>107</v>
      </c>
      <c r="C7" s="306" t="str">
        <f>'Cover Page'!$D$8</f>
        <v>ESPON SKH</v>
      </c>
      <c r="D7" s="306"/>
      <c r="E7" s="306"/>
      <c r="F7" s="306"/>
      <c r="G7" s="306"/>
      <c r="H7" s="306"/>
      <c r="I7" s="306"/>
      <c r="J7" s="306"/>
      <c r="K7" s="306"/>
      <c r="L7" s="59"/>
    </row>
    <row r="8" spans="1:12" s="60" customFormat="1" ht="12.75">
      <c r="A8" s="59"/>
      <c r="B8" s="99" t="s">
        <v>108</v>
      </c>
      <c r="C8" s="306" t="str">
        <f>'Cover Page'!$D$10</f>
        <v>025/2009</v>
      </c>
      <c r="D8" s="306"/>
      <c r="E8" s="306"/>
      <c r="F8" s="306"/>
      <c r="G8" s="306"/>
      <c r="H8" s="306"/>
      <c r="I8" s="306"/>
      <c r="J8" s="306"/>
      <c r="K8" s="306"/>
      <c r="L8" s="59"/>
    </row>
    <row r="9" spans="1:12" s="60" customFormat="1" ht="12.75">
      <c r="A9" s="59"/>
      <c r="B9" s="99" t="s">
        <v>109</v>
      </c>
      <c r="C9" s="306" t="str">
        <f>'Cover Page'!$D$12</f>
        <v>NSPR</v>
      </c>
      <c r="D9" s="306"/>
      <c r="E9" s="306"/>
      <c r="F9" s="306"/>
      <c r="G9" s="306"/>
      <c r="H9" s="306"/>
      <c r="I9" s="306"/>
      <c r="J9" s="306"/>
      <c r="K9" s="306"/>
      <c r="L9" s="59"/>
    </row>
    <row r="10" spans="1:12" s="60" customFormat="1" ht="12.75">
      <c r="A10" s="59"/>
      <c r="B10" s="99" t="s">
        <v>110</v>
      </c>
      <c r="C10" s="306" t="str">
        <f>'Cover Page'!$D$14</f>
        <v>Leadpartner</v>
      </c>
      <c r="D10" s="306"/>
      <c r="E10" s="306"/>
      <c r="F10" s="306"/>
      <c r="G10" s="306"/>
      <c r="H10" s="306"/>
      <c r="I10" s="306"/>
      <c r="J10" s="306"/>
      <c r="K10" s="306"/>
      <c r="L10" s="59"/>
    </row>
    <row r="11" spans="1:12" s="60" customFormat="1" ht="12.75">
      <c r="A11" s="59"/>
      <c r="B11" s="99" t="s">
        <v>111</v>
      </c>
      <c r="C11" s="306">
        <f>'Cover Page'!$D$16</f>
        <v>2</v>
      </c>
      <c r="D11" s="306"/>
      <c r="E11" s="306"/>
      <c r="F11" s="306"/>
      <c r="G11" s="306"/>
      <c r="H11" s="306"/>
      <c r="I11" s="306"/>
      <c r="J11" s="306"/>
      <c r="K11" s="306"/>
      <c r="L11" s="59"/>
    </row>
    <row r="12" spans="1:12" s="60" customFormat="1" ht="12.75">
      <c r="A12" s="59"/>
      <c r="B12" s="99" t="s">
        <v>112</v>
      </c>
      <c r="C12" s="306" t="str">
        <f>"from  "&amp;'Cover Page'!$D$18&amp;"  to  "&amp;'Cover Page'!$F$18</f>
        <v>from  08/12/2008  to  30/06/2009</v>
      </c>
      <c r="D12" s="306"/>
      <c r="E12" s="306"/>
      <c r="F12" s="306"/>
      <c r="G12" s="306"/>
      <c r="H12" s="306"/>
      <c r="I12" s="306"/>
      <c r="J12" s="306"/>
      <c r="K12" s="306"/>
      <c r="L12" s="59"/>
    </row>
    <row r="13" spans="1:12" s="60" customFormat="1" ht="12.75">
      <c r="A13" s="59"/>
      <c r="B13" s="67"/>
      <c r="C13" s="59"/>
      <c r="D13" s="59"/>
      <c r="E13" s="59"/>
      <c r="F13" s="59"/>
      <c r="G13" s="237"/>
      <c r="H13" s="59"/>
      <c r="I13" s="59"/>
      <c r="J13" s="59"/>
      <c r="K13" s="237"/>
      <c r="L13" s="59"/>
    </row>
    <row r="14" spans="1:12" s="60" customFormat="1" ht="12.75">
      <c r="A14" s="59"/>
      <c r="B14" s="81" t="s">
        <v>130</v>
      </c>
      <c r="C14" s="59"/>
      <c r="D14" s="59"/>
      <c r="E14" s="59"/>
      <c r="F14" s="59"/>
      <c r="G14" s="237"/>
      <c r="H14" s="59"/>
      <c r="I14" s="59"/>
      <c r="J14" s="59"/>
      <c r="K14" s="237"/>
      <c r="L14" s="59"/>
    </row>
    <row r="15" spans="1:18" s="74" customFormat="1" ht="49.5" customHeight="1">
      <c r="A15" s="72"/>
      <c r="B15" s="223" t="s">
        <v>135</v>
      </c>
      <c r="C15" s="224" t="s">
        <v>136</v>
      </c>
      <c r="D15" s="224" t="s">
        <v>137</v>
      </c>
      <c r="E15" s="224" t="s">
        <v>138</v>
      </c>
      <c r="F15" s="224" t="s">
        <v>139</v>
      </c>
      <c r="G15" s="243" t="s">
        <v>140</v>
      </c>
      <c r="H15" s="224" t="s">
        <v>141</v>
      </c>
      <c r="I15" s="224" t="s">
        <v>142</v>
      </c>
      <c r="J15" s="224" t="s">
        <v>143</v>
      </c>
      <c r="K15" s="238" t="s">
        <v>144</v>
      </c>
      <c r="L15" s="72"/>
      <c r="R15" s="60"/>
    </row>
    <row r="16" spans="1:18" s="74" customFormat="1" ht="12.75">
      <c r="A16" s="72"/>
      <c r="B16" s="44" t="s">
        <v>247</v>
      </c>
      <c r="C16" s="46" t="s">
        <v>205</v>
      </c>
      <c r="D16" s="47" t="s">
        <v>211</v>
      </c>
      <c r="E16" s="236">
        <v>40</v>
      </c>
      <c r="F16" s="255">
        <v>300</v>
      </c>
      <c r="G16" s="244" t="s">
        <v>207</v>
      </c>
      <c r="H16" s="247">
        <v>10.95</v>
      </c>
      <c r="I16" s="71">
        <f aca="true" t="shared" si="0" ref="I16:I47">IF(OR(H16&lt;&gt;"",H16&lt;&gt;0),ROUND((F16/H16),2),"")</f>
        <v>27.4</v>
      </c>
      <c r="J16" s="71">
        <f aca="true" t="shared" si="1" ref="J16:J47">IF(I16&lt;&gt;"",ROUND((E16*I16),2),"")</f>
        <v>1096</v>
      </c>
      <c r="K16" s="50"/>
      <c r="L16" s="59"/>
      <c r="M16" s="74" t="b">
        <f aca="true" t="shared" si="2" ref="M16:M47">AND(OR(B16="",C16="",D16="",E16="",F16="",G16="",H16=""),B16&amp;C16&amp;D16&amp;E16&amp;F16&amp;G16&amp;H16&amp;K16&lt;&gt;"")</f>
        <v>0</v>
      </c>
      <c r="R16" s="60"/>
    </row>
    <row r="17" spans="1:18" s="74" customFormat="1" ht="12.75">
      <c r="A17" s="72"/>
      <c r="B17" s="44" t="s">
        <v>247</v>
      </c>
      <c r="C17" s="46" t="s">
        <v>205</v>
      </c>
      <c r="D17" s="47" t="s">
        <v>206</v>
      </c>
      <c r="E17" s="236">
        <v>54</v>
      </c>
      <c r="F17" s="255">
        <v>300</v>
      </c>
      <c r="G17" s="244" t="s">
        <v>207</v>
      </c>
      <c r="H17" s="247">
        <v>10.5341</v>
      </c>
      <c r="I17" s="71">
        <f t="shared" si="0"/>
        <v>28.48</v>
      </c>
      <c r="J17" s="71">
        <f t="shared" si="1"/>
        <v>1537.92</v>
      </c>
      <c r="K17" s="50"/>
      <c r="L17" s="59"/>
      <c r="M17" s="74" t="b">
        <f t="shared" si="2"/>
        <v>0</v>
      </c>
      <c r="R17" s="74" t="b">
        <f aca="true" t="shared" si="3" ref="R17:R48">AND(B16="",NOT(M17))</f>
        <v>0</v>
      </c>
    </row>
    <row r="18" spans="1:18" s="74" customFormat="1" ht="12.75">
      <c r="A18" s="72"/>
      <c r="B18" s="44" t="s">
        <v>248</v>
      </c>
      <c r="C18" s="46" t="s">
        <v>213</v>
      </c>
      <c r="D18" s="47" t="s">
        <v>206</v>
      </c>
      <c r="E18" s="236">
        <v>16</v>
      </c>
      <c r="F18" s="255">
        <v>350</v>
      </c>
      <c r="G18" s="244" t="s">
        <v>207</v>
      </c>
      <c r="H18" s="247">
        <v>10.5341</v>
      </c>
      <c r="I18" s="71">
        <f t="shared" si="0"/>
        <v>33.23</v>
      </c>
      <c r="J18" s="71">
        <f t="shared" si="1"/>
        <v>531.68</v>
      </c>
      <c r="K18" s="50"/>
      <c r="L18" s="59"/>
      <c r="M18" s="74" t="b">
        <f t="shared" si="2"/>
        <v>0</v>
      </c>
      <c r="R18" s="74" t="b">
        <f t="shared" si="3"/>
        <v>0</v>
      </c>
    </row>
    <row r="19" spans="1:18" s="74" customFormat="1" ht="25.5">
      <c r="A19" s="72"/>
      <c r="B19" s="44" t="s">
        <v>249</v>
      </c>
      <c r="C19" s="46" t="s">
        <v>208</v>
      </c>
      <c r="D19" s="47" t="s">
        <v>209</v>
      </c>
      <c r="E19" s="236">
        <v>16</v>
      </c>
      <c r="F19" s="255">
        <v>250</v>
      </c>
      <c r="G19" s="244" t="s">
        <v>207</v>
      </c>
      <c r="H19" s="247">
        <v>11.3175</v>
      </c>
      <c r="I19" s="71">
        <f t="shared" si="0"/>
        <v>22.09</v>
      </c>
      <c r="J19" s="71">
        <f t="shared" si="1"/>
        <v>353.44</v>
      </c>
      <c r="K19" s="50" t="s">
        <v>210</v>
      </c>
      <c r="L19" s="59"/>
      <c r="M19" s="74" t="b">
        <f t="shared" si="2"/>
        <v>0</v>
      </c>
      <c r="R19" s="74" t="b">
        <f t="shared" si="3"/>
        <v>0</v>
      </c>
    </row>
    <row r="20" spans="1:18" s="74" customFormat="1" ht="12.75">
      <c r="A20" s="72"/>
      <c r="B20" s="44"/>
      <c r="C20" s="46"/>
      <c r="D20" s="47"/>
      <c r="E20" s="236"/>
      <c r="F20" s="255"/>
      <c r="G20" s="244"/>
      <c r="H20" s="247"/>
      <c r="I20" s="71">
        <f t="shared" si="0"/>
      </c>
      <c r="J20" s="71">
        <f t="shared" si="1"/>
      </c>
      <c r="K20" s="50"/>
      <c r="L20" s="59"/>
      <c r="M20" s="74" t="b">
        <f t="shared" si="2"/>
        <v>0</v>
      </c>
      <c r="R20" s="74" t="b">
        <f t="shared" si="3"/>
        <v>0</v>
      </c>
    </row>
    <row r="21" spans="1:18" s="74" customFormat="1" ht="12.75" hidden="1">
      <c r="A21" s="72"/>
      <c r="B21" s="44"/>
      <c r="C21" s="46"/>
      <c r="D21" s="47"/>
      <c r="E21" s="236"/>
      <c r="F21" s="255"/>
      <c r="G21" s="244"/>
      <c r="H21" s="247"/>
      <c r="I21" s="71">
        <f t="shared" si="0"/>
      </c>
      <c r="J21" s="71">
        <f t="shared" si="1"/>
      </c>
      <c r="K21" s="50"/>
      <c r="L21" s="59"/>
      <c r="M21" s="74" t="b">
        <f t="shared" si="2"/>
        <v>0</v>
      </c>
      <c r="R21" s="74" t="b">
        <f t="shared" si="3"/>
        <v>1</v>
      </c>
    </row>
    <row r="22" spans="1:18" s="74" customFormat="1" ht="12.75" hidden="1">
      <c r="A22" s="72"/>
      <c r="B22" s="44"/>
      <c r="C22" s="46"/>
      <c r="D22" s="47"/>
      <c r="E22" s="236"/>
      <c r="F22" s="255"/>
      <c r="G22" s="244"/>
      <c r="H22" s="247"/>
      <c r="I22" s="71">
        <f t="shared" si="0"/>
      </c>
      <c r="J22" s="71">
        <f t="shared" si="1"/>
      </c>
      <c r="K22" s="50"/>
      <c r="L22" s="59"/>
      <c r="M22" s="74" t="b">
        <f t="shared" si="2"/>
        <v>0</v>
      </c>
      <c r="R22" s="74" t="b">
        <f t="shared" si="3"/>
        <v>1</v>
      </c>
    </row>
    <row r="23" spans="1:18" s="74" customFormat="1" ht="12.75" hidden="1">
      <c r="A23" s="72"/>
      <c r="B23" s="44"/>
      <c r="C23" s="46"/>
      <c r="D23" s="47"/>
      <c r="E23" s="236"/>
      <c r="F23" s="255"/>
      <c r="G23" s="244"/>
      <c r="H23" s="247"/>
      <c r="I23" s="71">
        <f t="shared" si="0"/>
      </c>
      <c r="J23" s="71">
        <f t="shared" si="1"/>
      </c>
      <c r="K23" s="50"/>
      <c r="L23" s="59"/>
      <c r="M23" s="74" t="b">
        <f t="shared" si="2"/>
        <v>0</v>
      </c>
      <c r="R23" s="74" t="b">
        <f t="shared" si="3"/>
        <v>1</v>
      </c>
    </row>
    <row r="24" spans="1:18" s="74" customFormat="1" ht="12.75" hidden="1">
      <c r="A24" s="72"/>
      <c r="B24" s="44"/>
      <c r="C24" s="46"/>
      <c r="D24" s="47"/>
      <c r="E24" s="236"/>
      <c r="F24" s="255"/>
      <c r="G24" s="244"/>
      <c r="H24" s="247"/>
      <c r="I24" s="71">
        <f t="shared" si="0"/>
      </c>
      <c r="J24" s="71">
        <f t="shared" si="1"/>
      </c>
      <c r="K24" s="50"/>
      <c r="L24" s="59"/>
      <c r="M24" s="74" t="b">
        <f t="shared" si="2"/>
        <v>0</v>
      </c>
      <c r="R24" s="74" t="b">
        <f t="shared" si="3"/>
        <v>1</v>
      </c>
    </row>
    <row r="25" spans="1:18" s="74" customFormat="1" ht="12.75" hidden="1">
      <c r="A25" s="72"/>
      <c r="B25" s="44"/>
      <c r="C25" s="46"/>
      <c r="D25" s="47"/>
      <c r="E25" s="236"/>
      <c r="F25" s="255"/>
      <c r="G25" s="244"/>
      <c r="H25" s="247"/>
      <c r="I25" s="71">
        <f t="shared" si="0"/>
      </c>
      <c r="J25" s="71">
        <f t="shared" si="1"/>
      </c>
      <c r="K25" s="50"/>
      <c r="L25" s="59"/>
      <c r="M25" s="74" t="b">
        <f t="shared" si="2"/>
        <v>0</v>
      </c>
      <c r="R25" s="74" t="b">
        <f t="shared" si="3"/>
        <v>1</v>
      </c>
    </row>
    <row r="26" spans="1:18" s="74" customFormat="1" ht="12.75" hidden="1">
      <c r="A26" s="72"/>
      <c r="B26" s="44"/>
      <c r="C26" s="46"/>
      <c r="D26" s="47"/>
      <c r="E26" s="236"/>
      <c r="F26" s="255"/>
      <c r="G26" s="244"/>
      <c r="H26" s="247"/>
      <c r="I26" s="71">
        <f t="shared" si="0"/>
      </c>
      <c r="J26" s="71">
        <f t="shared" si="1"/>
      </c>
      <c r="K26" s="50"/>
      <c r="L26" s="59"/>
      <c r="M26" s="74" t="b">
        <f t="shared" si="2"/>
        <v>0</v>
      </c>
      <c r="R26" s="74" t="b">
        <f t="shared" si="3"/>
        <v>1</v>
      </c>
    </row>
    <row r="27" spans="1:18" s="74" customFormat="1" ht="12.75" hidden="1">
      <c r="A27" s="72"/>
      <c r="B27" s="44"/>
      <c r="C27" s="46"/>
      <c r="D27" s="47"/>
      <c r="E27" s="236"/>
      <c r="F27" s="255"/>
      <c r="G27" s="244"/>
      <c r="H27" s="247"/>
      <c r="I27" s="71">
        <f t="shared" si="0"/>
      </c>
      <c r="J27" s="71">
        <f t="shared" si="1"/>
      </c>
      <c r="K27" s="50"/>
      <c r="L27" s="59"/>
      <c r="M27" s="74" t="b">
        <f t="shared" si="2"/>
        <v>0</v>
      </c>
      <c r="R27" s="74" t="b">
        <f t="shared" si="3"/>
        <v>1</v>
      </c>
    </row>
    <row r="28" spans="1:18" s="74" customFormat="1" ht="12.75" hidden="1">
      <c r="A28" s="72"/>
      <c r="B28" s="44"/>
      <c r="C28" s="46"/>
      <c r="D28" s="47"/>
      <c r="E28" s="236"/>
      <c r="F28" s="255"/>
      <c r="G28" s="244"/>
      <c r="H28" s="247"/>
      <c r="I28" s="71">
        <f t="shared" si="0"/>
      </c>
      <c r="J28" s="71">
        <f t="shared" si="1"/>
      </c>
      <c r="K28" s="50"/>
      <c r="L28" s="59"/>
      <c r="M28" s="74" t="b">
        <f t="shared" si="2"/>
        <v>0</v>
      </c>
      <c r="R28" s="74" t="b">
        <f t="shared" si="3"/>
        <v>1</v>
      </c>
    </row>
    <row r="29" spans="1:18" s="74" customFormat="1" ht="12.75" hidden="1">
      <c r="A29" s="72"/>
      <c r="B29" s="44"/>
      <c r="C29" s="46"/>
      <c r="D29" s="47"/>
      <c r="E29" s="236"/>
      <c r="F29" s="255"/>
      <c r="G29" s="244"/>
      <c r="H29" s="247"/>
      <c r="I29" s="71">
        <f t="shared" si="0"/>
      </c>
      <c r="J29" s="71">
        <f t="shared" si="1"/>
      </c>
      <c r="K29" s="50"/>
      <c r="L29" s="59"/>
      <c r="M29" s="74" t="b">
        <f t="shared" si="2"/>
        <v>0</v>
      </c>
      <c r="R29" s="74" t="b">
        <f t="shared" si="3"/>
        <v>1</v>
      </c>
    </row>
    <row r="30" spans="1:18" s="74" customFormat="1" ht="12.75" hidden="1">
      <c r="A30" s="72"/>
      <c r="B30" s="44"/>
      <c r="C30" s="46"/>
      <c r="D30" s="47"/>
      <c r="E30" s="236"/>
      <c r="F30" s="255"/>
      <c r="G30" s="244"/>
      <c r="H30" s="247"/>
      <c r="I30" s="71">
        <f t="shared" si="0"/>
      </c>
      <c r="J30" s="71">
        <f t="shared" si="1"/>
      </c>
      <c r="K30" s="50"/>
      <c r="L30" s="59"/>
      <c r="M30" s="74" t="b">
        <f t="shared" si="2"/>
        <v>0</v>
      </c>
      <c r="R30" s="74" t="b">
        <f t="shared" si="3"/>
        <v>1</v>
      </c>
    </row>
    <row r="31" spans="1:18" s="74" customFormat="1" ht="12.75" hidden="1">
      <c r="A31" s="72"/>
      <c r="B31" s="44"/>
      <c r="C31" s="46"/>
      <c r="D31" s="47"/>
      <c r="E31" s="236"/>
      <c r="F31" s="255"/>
      <c r="G31" s="244"/>
      <c r="H31" s="247"/>
      <c r="I31" s="71">
        <f t="shared" si="0"/>
      </c>
      <c r="J31" s="71">
        <f t="shared" si="1"/>
      </c>
      <c r="K31" s="50"/>
      <c r="L31" s="59"/>
      <c r="M31" s="74" t="b">
        <f t="shared" si="2"/>
        <v>0</v>
      </c>
      <c r="R31" s="74" t="b">
        <f t="shared" si="3"/>
        <v>1</v>
      </c>
    </row>
    <row r="32" spans="1:18" s="74" customFormat="1" ht="12.75" hidden="1">
      <c r="A32" s="72"/>
      <c r="B32" s="44"/>
      <c r="C32" s="46"/>
      <c r="D32" s="47"/>
      <c r="E32" s="236"/>
      <c r="F32" s="255"/>
      <c r="G32" s="244"/>
      <c r="H32" s="247"/>
      <c r="I32" s="71">
        <f t="shared" si="0"/>
      </c>
      <c r="J32" s="71">
        <f t="shared" si="1"/>
      </c>
      <c r="K32" s="50"/>
      <c r="L32" s="59"/>
      <c r="M32" s="74" t="b">
        <f t="shared" si="2"/>
        <v>0</v>
      </c>
      <c r="R32" s="74" t="b">
        <f t="shared" si="3"/>
        <v>1</v>
      </c>
    </row>
    <row r="33" spans="1:18" s="74" customFormat="1" ht="12.75" hidden="1">
      <c r="A33" s="72"/>
      <c r="B33" s="44"/>
      <c r="C33" s="46"/>
      <c r="D33" s="47"/>
      <c r="E33" s="236"/>
      <c r="F33" s="255"/>
      <c r="G33" s="244"/>
      <c r="H33" s="247"/>
      <c r="I33" s="71">
        <f t="shared" si="0"/>
      </c>
      <c r="J33" s="71">
        <f t="shared" si="1"/>
      </c>
      <c r="K33" s="50"/>
      <c r="L33" s="59"/>
      <c r="M33" s="74" t="b">
        <f t="shared" si="2"/>
        <v>0</v>
      </c>
      <c r="R33" s="74" t="b">
        <f t="shared" si="3"/>
        <v>1</v>
      </c>
    </row>
    <row r="34" spans="1:18" s="74" customFormat="1" ht="12.75" hidden="1">
      <c r="A34" s="72"/>
      <c r="B34" s="44"/>
      <c r="C34" s="46"/>
      <c r="D34" s="47"/>
      <c r="E34" s="236"/>
      <c r="F34" s="255"/>
      <c r="G34" s="244"/>
      <c r="H34" s="247"/>
      <c r="I34" s="71">
        <f t="shared" si="0"/>
      </c>
      <c r="J34" s="71">
        <f t="shared" si="1"/>
      </c>
      <c r="K34" s="50"/>
      <c r="L34" s="59"/>
      <c r="M34" s="74" t="b">
        <f t="shared" si="2"/>
        <v>0</v>
      </c>
      <c r="R34" s="74" t="b">
        <f t="shared" si="3"/>
        <v>1</v>
      </c>
    </row>
    <row r="35" spans="1:18" s="74" customFormat="1" ht="12.75" hidden="1">
      <c r="A35" s="72"/>
      <c r="B35" s="44"/>
      <c r="C35" s="46"/>
      <c r="D35" s="47"/>
      <c r="E35" s="236"/>
      <c r="F35" s="255"/>
      <c r="G35" s="244"/>
      <c r="H35" s="247"/>
      <c r="I35" s="71">
        <f t="shared" si="0"/>
      </c>
      <c r="J35" s="71">
        <f t="shared" si="1"/>
      </c>
      <c r="K35" s="50"/>
      <c r="L35" s="59"/>
      <c r="M35" s="74" t="b">
        <f t="shared" si="2"/>
        <v>0</v>
      </c>
      <c r="R35" s="74" t="b">
        <f t="shared" si="3"/>
        <v>1</v>
      </c>
    </row>
    <row r="36" spans="1:18" s="74" customFormat="1" ht="12.75" hidden="1">
      <c r="A36" s="72"/>
      <c r="B36" s="44"/>
      <c r="C36" s="46"/>
      <c r="D36" s="47"/>
      <c r="E36" s="236"/>
      <c r="F36" s="255"/>
      <c r="G36" s="244"/>
      <c r="H36" s="247"/>
      <c r="I36" s="71">
        <f t="shared" si="0"/>
      </c>
      <c r="J36" s="71">
        <f t="shared" si="1"/>
      </c>
      <c r="K36" s="50"/>
      <c r="L36" s="59"/>
      <c r="M36" s="74" t="b">
        <f t="shared" si="2"/>
        <v>0</v>
      </c>
      <c r="R36" s="74" t="b">
        <f t="shared" si="3"/>
        <v>1</v>
      </c>
    </row>
    <row r="37" spans="1:18" s="74" customFormat="1" ht="12.75" hidden="1">
      <c r="A37" s="72"/>
      <c r="B37" s="44"/>
      <c r="C37" s="46"/>
      <c r="D37" s="47"/>
      <c r="E37" s="236"/>
      <c r="F37" s="255"/>
      <c r="G37" s="244"/>
      <c r="H37" s="247"/>
      <c r="I37" s="71">
        <f t="shared" si="0"/>
      </c>
      <c r="J37" s="71">
        <f t="shared" si="1"/>
      </c>
      <c r="K37" s="50"/>
      <c r="L37" s="59"/>
      <c r="M37" s="74" t="b">
        <f t="shared" si="2"/>
        <v>0</v>
      </c>
      <c r="R37" s="74" t="b">
        <f t="shared" si="3"/>
        <v>1</v>
      </c>
    </row>
    <row r="38" spans="1:18" s="74" customFormat="1" ht="12.75" hidden="1">
      <c r="A38" s="72"/>
      <c r="B38" s="44"/>
      <c r="C38" s="46"/>
      <c r="D38" s="47"/>
      <c r="E38" s="236"/>
      <c r="F38" s="255"/>
      <c r="G38" s="244"/>
      <c r="H38" s="247"/>
      <c r="I38" s="71">
        <f t="shared" si="0"/>
      </c>
      <c r="J38" s="71">
        <f t="shared" si="1"/>
      </c>
      <c r="K38" s="50"/>
      <c r="L38" s="59"/>
      <c r="M38" s="74" t="b">
        <f t="shared" si="2"/>
        <v>0</v>
      </c>
      <c r="R38" s="74" t="b">
        <f t="shared" si="3"/>
        <v>1</v>
      </c>
    </row>
    <row r="39" spans="1:18" s="74" customFormat="1" ht="12.75" hidden="1">
      <c r="A39" s="72"/>
      <c r="B39" s="44"/>
      <c r="C39" s="46"/>
      <c r="D39" s="47"/>
      <c r="E39" s="236"/>
      <c r="F39" s="255"/>
      <c r="G39" s="244"/>
      <c r="H39" s="247"/>
      <c r="I39" s="71">
        <f t="shared" si="0"/>
      </c>
      <c r="J39" s="71">
        <f t="shared" si="1"/>
      </c>
      <c r="K39" s="50"/>
      <c r="L39" s="59"/>
      <c r="M39" s="74" t="b">
        <f t="shared" si="2"/>
        <v>0</v>
      </c>
      <c r="R39" s="74" t="b">
        <f t="shared" si="3"/>
        <v>1</v>
      </c>
    </row>
    <row r="40" spans="1:18" s="74" customFormat="1" ht="12.75" hidden="1">
      <c r="A40" s="72"/>
      <c r="B40" s="44"/>
      <c r="C40" s="46"/>
      <c r="D40" s="47"/>
      <c r="E40" s="236"/>
      <c r="F40" s="255"/>
      <c r="G40" s="244"/>
      <c r="H40" s="247"/>
      <c r="I40" s="71">
        <f t="shared" si="0"/>
      </c>
      <c r="J40" s="71">
        <f t="shared" si="1"/>
      </c>
      <c r="K40" s="50"/>
      <c r="L40" s="59"/>
      <c r="M40" s="74" t="b">
        <f t="shared" si="2"/>
        <v>0</v>
      </c>
      <c r="R40" s="74" t="b">
        <f t="shared" si="3"/>
        <v>1</v>
      </c>
    </row>
    <row r="41" spans="1:18" s="74" customFormat="1" ht="12.75" hidden="1">
      <c r="A41" s="72"/>
      <c r="B41" s="44"/>
      <c r="C41" s="46"/>
      <c r="D41" s="47"/>
      <c r="E41" s="236"/>
      <c r="F41" s="255"/>
      <c r="G41" s="244"/>
      <c r="H41" s="247"/>
      <c r="I41" s="71">
        <f t="shared" si="0"/>
      </c>
      <c r="J41" s="71">
        <f t="shared" si="1"/>
      </c>
      <c r="K41" s="50"/>
      <c r="L41" s="59"/>
      <c r="M41" s="74" t="b">
        <f t="shared" si="2"/>
        <v>0</v>
      </c>
      <c r="R41" s="74" t="b">
        <f t="shared" si="3"/>
        <v>1</v>
      </c>
    </row>
    <row r="42" spans="1:18" s="74" customFormat="1" ht="12.75" hidden="1">
      <c r="A42" s="72"/>
      <c r="B42" s="44"/>
      <c r="C42" s="46"/>
      <c r="D42" s="47"/>
      <c r="E42" s="236"/>
      <c r="F42" s="255"/>
      <c r="G42" s="244"/>
      <c r="H42" s="247"/>
      <c r="I42" s="71">
        <f t="shared" si="0"/>
      </c>
      <c r="J42" s="71">
        <f t="shared" si="1"/>
      </c>
      <c r="K42" s="50"/>
      <c r="L42" s="59"/>
      <c r="M42" s="74" t="b">
        <f t="shared" si="2"/>
        <v>0</v>
      </c>
      <c r="R42" s="74" t="b">
        <f t="shared" si="3"/>
        <v>1</v>
      </c>
    </row>
    <row r="43" spans="1:18" s="74" customFormat="1" ht="12.75" hidden="1">
      <c r="A43" s="72"/>
      <c r="B43" s="44"/>
      <c r="C43" s="46"/>
      <c r="D43" s="47"/>
      <c r="E43" s="236"/>
      <c r="F43" s="255"/>
      <c r="G43" s="244"/>
      <c r="H43" s="247"/>
      <c r="I43" s="71">
        <f t="shared" si="0"/>
      </c>
      <c r="J43" s="71">
        <f t="shared" si="1"/>
      </c>
      <c r="K43" s="50"/>
      <c r="L43" s="59"/>
      <c r="M43" s="74" t="b">
        <f t="shared" si="2"/>
        <v>0</v>
      </c>
      <c r="R43" s="74" t="b">
        <f t="shared" si="3"/>
        <v>1</v>
      </c>
    </row>
    <row r="44" spans="1:18" s="74" customFormat="1" ht="12.75" hidden="1">
      <c r="A44" s="72"/>
      <c r="B44" s="44"/>
      <c r="C44" s="46"/>
      <c r="D44" s="47"/>
      <c r="E44" s="236"/>
      <c r="F44" s="255"/>
      <c r="G44" s="244"/>
      <c r="H44" s="247"/>
      <c r="I44" s="71">
        <f t="shared" si="0"/>
      </c>
      <c r="J44" s="71">
        <f t="shared" si="1"/>
      </c>
      <c r="K44" s="50"/>
      <c r="L44" s="59"/>
      <c r="M44" s="74" t="b">
        <f t="shared" si="2"/>
        <v>0</v>
      </c>
      <c r="R44" s="74" t="b">
        <f t="shared" si="3"/>
        <v>1</v>
      </c>
    </row>
    <row r="45" spans="1:18" s="74" customFormat="1" ht="12.75" hidden="1">
      <c r="A45" s="72"/>
      <c r="B45" s="44"/>
      <c r="C45" s="46"/>
      <c r="D45" s="47"/>
      <c r="E45" s="236"/>
      <c r="F45" s="255"/>
      <c r="G45" s="244"/>
      <c r="H45" s="247"/>
      <c r="I45" s="71">
        <f t="shared" si="0"/>
      </c>
      <c r="J45" s="71">
        <f t="shared" si="1"/>
      </c>
      <c r="K45" s="50"/>
      <c r="L45" s="59"/>
      <c r="M45" s="74" t="b">
        <f t="shared" si="2"/>
        <v>0</v>
      </c>
      <c r="R45" s="74" t="b">
        <f t="shared" si="3"/>
        <v>1</v>
      </c>
    </row>
    <row r="46" spans="1:18" s="74" customFormat="1" ht="12.75" hidden="1">
      <c r="A46" s="72"/>
      <c r="B46" s="44"/>
      <c r="C46" s="46"/>
      <c r="D46" s="47"/>
      <c r="E46" s="236"/>
      <c r="F46" s="255"/>
      <c r="G46" s="244"/>
      <c r="H46" s="247"/>
      <c r="I46" s="71">
        <f t="shared" si="0"/>
      </c>
      <c r="J46" s="71">
        <f t="shared" si="1"/>
      </c>
      <c r="K46" s="50"/>
      <c r="L46" s="59"/>
      <c r="M46" s="74" t="b">
        <f t="shared" si="2"/>
        <v>0</v>
      </c>
      <c r="R46" s="74" t="b">
        <f t="shared" si="3"/>
        <v>1</v>
      </c>
    </row>
    <row r="47" spans="1:18" s="74" customFormat="1" ht="12.75" hidden="1">
      <c r="A47" s="72"/>
      <c r="B47" s="44"/>
      <c r="C47" s="46"/>
      <c r="D47" s="47"/>
      <c r="E47" s="236"/>
      <c r="F47" s="255"/>
      <c r="G47" s="244"/>
      <c r="H47" s="247"/>
      <c r="I47" s="71">
        <f t="shared" si="0"/>
      </c>
      <c r="J47" s="71">
        <f t="shared" si="1"/>
      </c>
      <c r="K47" s="50"/>
      <c r="L47" s="59"/>
      <c r="M47" s="74" t="b">
        <f t="shared" si="2"/>
        <v>0</v>
      </c>
      <c r="R47" s="74" t="b">
        <f t="shared" si="3"/>
        <v>1</v>
      </c>
    </row>
    <row r="48" spans="1:18" s="74" customFormat="1" ht="12.75" hidden="1">
      <c r="A48" s="72"/>
      <c r="B48" s="44"/>
      <c r="C48" s="46"/>
      <c r="D48" s="47"/>
      <c r="E48" s="236"/>
      <c r="F48" s="255"/>
      <c r="G48" s="244"/>
      <c r="H48" s="247"/>
      <c r="I48" s="71">
        <f aca="true" t="shared" si="4" ref="I48:I79">IF(OR(H48&lt;&gt;"",H48&lt;&gt;0),ROUND((F48/H48),2),"")</f>
      </c>
      <c r="J48" s="71">
        <f aca="true" t="shared" si="5" ref="J48:J79">IF(I48&lt;&gt;"",ROUND((E48*I48),2),"")</f>
      </c>
      <c r="K48" s="50"/>
      <c r="L48" s="59"/>
      <c r="M48" s="74" t="b">
        <f aca="true" t="shared" si="6" ref="M48:M84">AND(OR(B48="",C48="",D48="",E48="",F48="",G48="",H48=""),B48&amp;C48&amp;D48&amp;E48&amp;F48&amp;G48&amp;H48&amp;K48&lt;&gt;"")</f>
        <v>0</v>
      </c>
      <c r="R48" s="74" t="b">
        <f t="shared" si="3"/>
        <v>1</v>
      </c>
    </row>
    <row r="49" spans="1:18" s="74" customFormat="1" ht="12.75" hidden="1">
      <c r="A49" s="72"/>
      <c r="B49" s="44"/>
      <c r="C49" s="46"/>
      <c r="D49" s="47"/>
      <c r="E49" s="236"/>
      <c r="F49" s="255"/>
      <c r="G49" s="244"/>
      <c r="H49" s="247"/>
      <c r="I49" s="71">
        <f t="shared" si="4"/>
      </c>
      <c r="J49" s="71">
        <f t="shared" si="5"/>
      </c>
      <c r="K49" s="50"/>
      <c r="L49" s="59"/>
      <c r="M49" s="74" t="b">
        <f t="shared" si="6"/>
        <v>0</v>
      </c>
      <c r="R49" s="74" t="b">
        <f aca="true" t="shared" si="7" ref="R49:R84">AND(B48="",NOT(M49))</f>
        <v>1</v>
      </c>
    </row>
    <row r="50" spans="1:18" s="74" customFormat="1" ht="12.75" hidden="1">
      <c r="A50" s="72"/>
      <c r="B50" s="44"/>
      <c r="C50" s="46"/>
      <c r="D50" s="47"/>
      <c r="E50" s="236"/>
      <c r="F50" s="255"/>
      <c r="G50" s="244"/>
      <c r="H50" s="247"/>
      <c r="I50" s="71">
        <f t="shared" si="4"/>
      </c>
      <c r="J50" s="71">
        <f t="shared" si="5"/>
      </c>
      <c r="K50" s="50"/>
      <c r="L50" s="59"/>
      <c r="M50" s="74" t="b">
        <f t="shared" si="6"/>
        <v>0</v>
      </c>
      <c r="R50" s="74" t="b">
        <f t="shared" si="7"/>
        <v>1</v>
      </c>
    </row>
    <row r="51" spans="1:18" s="74" customFormat="1" ht="12.75" hidden="1">
      <c r="A51" s="72"/>
      <c r="B51" s="44"/>
      <c r="C51" s="46"/>
      <c r="D51" s="47"/>
      <c r="E51" s="236"/>
      <c r="F51" s="255"/>
      <c r="G51" s="244"/>
      <c r="H51" s="247"/>
      <c r="I51" s="71">
        <f t="shared" si="4"/>
      </c>
      <c r="J51" s="71">
        <f t="shared" si="5"/>
      </c>
      <c r="K51" s="50"/>
      <c r="L51" s="59"/>
      <c r="M51" s="74" t="b">
        <f t="shared" si="6"/>
        <v>0</v>
      </c>
      <c r="R51" s="74" t="b">
        <f t="shared" si="7"/>
        <v>1</v>
      </c>
    </row>
    <row r="52" spans="1:18" s="74" customFormat="1" ht="12.75" hidden="1">
      <c r="A52" s="72"/>
      <c r="B52" s="44"/>
      <c r="C52" s="46"/>
      <c r="D52" s="47"/>
      <c r="E52" s="236"/>
      <c r="F52" s="255"/>
      <c r="G52" s="244"/>
      <c r="H52" s="247"/>
      <c r="I52" s="71">
        <f t="shared" si="4"/>
      </c>
      <c r="J52" s="71">
        <f t="shared" si="5"/>
      </c>
      <c r="K52" s="50"/>
      <c r="L52" s="59"/>
      <c r="M52" s="74" t="b">
        <f t="shared" si="6"/>
        <v>0</v>
      </c>
      <c r="R52" s="74" t="b">
        <f t="shared" si="7"/>
        <v>1</v>
      </c>
    </row>
    <row r="53" spans="1:18" s="74" customFormat="1" ht="12.75" hidden="1">
      <c r="A53" s="72"/>
      <c r="B53" s="44"/>
      <c r="C53" s="46"/>
      <c r="D53" s="47"/>
      <c r="E53" s="236"/>
      <c r="F53" s="255"/>
      <c r="G53" s="244"/>
      <c r="H53" s="247"/>
      <c r="I53" s="71">
        <f t="shared" si="4"/>
      </c>
      <c r="J53" s="71">
        <f t="shared" si="5"/>
      </c>
      <c r="K53" s="50"/>
      <c r="L53" s="59"/>
      <c r="M53" s="74" t="b">
        <f t="shared" si="6"/>
        <v>0</v>
      </c>
      <c r="R53" s="74" t="b">
        <f t="shared" si="7"/>
        <v>1</v>
      </c>
    </row>
    <row r="54" spans="1:18" s="74" customFormat="1" ht="12.75" hidden="1">
      <c r="A54" s="72"/>
      <c r="B54" s="44"/>
      <c r="C54" s="46"/>
      <c r="D54" s="47"/>
      <c r="E54" s="236"/>
      <c r="F54" s="255"/>
      <c r="G54" s="244"/>
      <c r="H54" s="247"/>
      <c r="I54" s="71">
        <f t="shared" si="4"/>
      </c>
      <c r="J54" s="71">
        <f t="shared" si="5"/>
      </c>
      <c r="K54" s="50"/>
      <c r="L54" s="59"/>
      <c r="M54" s="74" t="b">
        <f t="shared" si="6"/>
        <v>0</v>
      </c>
      <c r="R54" s="74" t="b">
        <f t="shared" si="7"/>
        <v>1</v>
      </c>
    </row>
    <row r="55" spans="1:18" s="74" customFormat="1" ht="12.75" hidden="1">
      <c r="A55" s="72"/>
      <c r="B55" s="44"/>
      <c r="C55" s="46"/>
      <c r="D55" s="47"/>
      <c r="E55" s="236"/>
      <c r="F55" s="255"/>
      <c r="G55" s="244"/>
      <c r="H55" s="247"/>
      <c r="I55" s="71">
        <f t="shared" si="4"/>
      </c>
      <c r="J55" s="71">
        <f t="shared" si="5"/>
      </c>
      <c r="K55" s="50"/>
      <c r="L55" s="59"/>
      <c r="M55" s="74" t="b">
        <f t="shared" si="6"/>
        <v>0</v>
      </c>
      <c r="R55" s="74" t="b">
        <f t="shared" si="7"/>
        <v>1</v>
      </c>
    </row>
    <row r="56" spans="1:18" s="74" customFormat="1" ht="12.75" hidden="1">
      <c r="A56" s="72"/>
      <c r="B56" s="44"/>
      <c r="C56" s="46"/>
      <c r="D56" s="47"/>
      <c r="E56" s="236"/>
      <c r="F56" s="255"/>
      <c r="G56" s="244"/>
      <c r="H56" s="247"/>
      <c r="I56" s="71">
        <f t="shared" si="4"/>
      </c>
      <c r="J56" s="71">
        <f t="shared" si="5"/>
      </c>
      <c r="K56" s="50"/>
      <c r="L56" s="59"/>
      <c r="M56" s="74" t="b">
        <f t="shared" si="6"/>
        <v>0</v>
      </c>
      <c r="R56" s="74" t="b">
        <f t="shared" si="7"/>
        <v>1</v>
      </c>
    </row>
    <row r="57" spans="1:18" s="74" customFormat="1" ht="12.75" hidden="1">
      <c r="A57" s="72"/>
      <c r="B57" s="44"/>
      <c r="C57" s="46"/>
      <c r="D57" s="47"/>
      <c r="E57" s="236"/>
      <c r="F57" s="255"/>
      <c r="G57" s="244"/>
      <c r="H57" s="247"/>
      <c r="I57" s="71">
        <f t="shared" si="4"/>
      </c>
      <c r="J57" s="71">
        <f t="shared" si="5"/>
      </c>
      <c r="K57" s="50"/>
      <c r="L57" s="59"/>
      <c r="M57" s="74" t="b">
        <f t="shared" si="6"/>
        <v>0</v>
      </c>
      <c r="R57" s="74" t="b">
        <f t="shared" si="7"/>
        <v>1</v>
      </c>
    </row>
    <row r="58" spans="1:18" s="74" customFormat="1" ht="12.75" hidden="1">
      <c r="A58" s="72"/>
      <c r="B58" s="44"/>
      <c r="C58" s="46"/>
      <c r="D58" s="47"/>
      <c r="E58" s="236"/>
      <c r="F58" s="255"/>
      <c r="G58" s="244"/>
      <c r="H58" s="247"/>
      <c r="I58" s="71">
        <f t="shared" si="4"/>
      </c>
      <c r="J58" s="71">
        <f t="shared" si="5"/>
      </c>
      <c r="K58" s="50"/>
      <c r="L58" s="59"/>
      <c r="M58" s="74" t="b">
        <f t="shared" si="6"/>
        <v>0</v>
      </c>
      <c r="R58" s="74" t="b">
        <f t="shared" si="7"/>
        <v>1</v>
      </c>
    </row>
    <row r="59" spans="1:18" s="74" customFormat="1" ht="12.75" hidden="1">
      <c r="A59" s="72"/>
      <c r="B59" s="44"/>
      <c r="C59" s="46"/>
      <c r="D59" s="47"/>
      <c r="E59" s="236"/>
      <c r="F59" s="255"/>
      <c r="G59" s="244"/>
      <c r="H59" s="247"/>
      <c r="I59" s="71">
        <f t="shared" si="4"/>
      </c>
      <c r="J59" s="71">
        <f t="shared" si="5"/>
      </c>
      <c r="K59" s="50"/>
      <c r="L59" s="59"/>
      <c r="M59" s="74" t="b">
        <f t="shared" si="6"/>
        <v>0</v>
      </c>
      <c r="R59" s="74" t="b">
        <f t="shared" si="7"/>
        <v>1</v>
      </c>
    </row>
    <row r="60" spans="1:18" s="74" customFormat="1" ht="12.75" hidden="1">
      <c r="A60" s="72"/>
      <c r="B60" s="44"/>
      <c r="C60" s="46"/>
      <c r="D60" s="47"/>
      <c r="E60" s="236"/>
      <c r="F60" s="255"/>
      <c r="G60" s="244"/>
      <c r="H60" s="247"/>
      <c r="I60" s="71">
        <f t="shared" si="4"/>
      </c>
      <c r="J60" s="71">
        <f t="shared" si="5"/>
      </c>
      <c r="K60" s="50"/>
      <c r="L60" s="59"/>
      <c r="M60" s="74" t="b">
        <f t="shared" si="6"/>
        <v>0</v>
      </c>
      <c r="R60" s="74" t="b">
        <f t="shared" si="7"/>
        <v>1</v>
      </c>
    </row>
    <row r="61" spans="1:18" s="74" customFormat="1" ht="12.75" hidden="1">
      <c r="A61" s="72"/>
      <c r="B61" s="44"/>
      <c r="C61" s="46"/>
      <c r="D61" s="47"/>
      <c r="E61" s="236"/>
      <c r="F61" s="255"/>
      <c r="G61" s="244"/>
      <c r="H61" s="247"/>
      <c r="I61" s="71">
        <f t="shared" si="4"/>
      </c>
      <c r="J61" s="71">
        <f t="shared" si="5"/>
      </c>
      <c r="K61" s="50"/>
      <c r="L61" s="59"/>
      <c r="M61" s="74" t="b">
        <f t="shared" si="6"/>
        <v>0</v>
      </c>
      <c r="R61" s="74" t="b">
        <f t="shared" si="7"/>
        <v>1</v>
      </c>
    </row>
    <row r="62" spans="1:18" s="74" customFormat="1" ht="12.75" hidden="1">
      <c r="A62" s="72"/>
      <c r="B62" s="44"/>
      <c r="C62" s="46"/>
      <c r="D62" s="47"/>
      <c r="E62" s="236"/>
      <c r="F62" s="255"/>
      <c r="G62" s="244"/>
      <c r="H62" s="247"/>
      <c r="I62" s="71">
        <f t="shared" si="4"/>
      </c>
      <c r="J62" s="71">
        <f t="shared" si="5"/>
      </c>
      <c r="K62" s="50"/>
      <c r="L62" s="59"/>
      <c r="M62" s="74" t="b">
        <f t="shared" si="6"/>
        <v>0</v>
      </c>
      <c r="R62" s="74" t="b">
        <f t="shared" si="7"/>
        <v>1</v>
      </c>
    </row>
    <row r="63" spans="1:18" s="74" customFormat="1" ht="12.75" hidden="1">
      <c r="A63" s="72"/>
      <c r="B63" s="44"/>
      <c r="C63" s="46"/>
      <c r="D63" s="47"/>
      <c r="E63" s="236"/>
      <c r="F63" s="255"/>
      <c r="G63" s="244"/>
      <c r="H63" s="247"/>
      <c r="I63" s="71">
        <f t="shared" si="4"/>
      </c>
      <c r="J63" s="71">
        <f t="shared" si="5"/>
      </c>
      <c r="K63" s="50"/>
      <c r="L63" s="59"/>
      <c r="M63" s="74" t="b">
        <f t="shared" si="6"/>
        <v>0</v>
      </c>
      <c r="R63" s="74" t="b">
        <f t="shared" si="7"/>
        <v>1</v>
      </c>
    </row>
    <row r="64" spans="1:18" s="74" customFormat="1" ht="12.75" hidden="1">
      <c r="A64" s="72"/>
      <c r="B64" s="44"/>
      <c r="C64" s="46"/>
      <c r="D64" s="47"/>
      <c r="E64" s="236"/>
      <c r="F64" s="255"/>
      <c r="G64" s="244"/>
      <c r="H64" s="247"/>
      <c r="I64" s="71">
        <f t="shared" si="4"/>
      </c>
      <c r="J64" s="71">
        <f t="shared" si="5"/>
      </c>
      <c r="K64" s="50"/>
      <c r="L64" s="59"/>
      <c r="M64" s="74" t="b">
        <f t="shared" si="6"/>
        <v>0</v>
      </c>
      <c r="R64" s="74" t="b">
        <f t="shared" si="7"/>
        <v>1</v>
      </c>
    </row>
    <row r="65" spans="1:18" s="74" customFormat="1" ht="12.75" hidden="1">
      <c r="A65" s="72"/>
      <c r="B65" s="44"/>
      <c r="C65" s="46"/>
      <c r="D65" s="47"/>
      <c r="E65" s="236"/>
      <c r="F65" s="255"/>
      <c r="G65" s="244"/>
      <c r="H65" s="247"/>
      <c r="I65" s="71">
        <f t="shared" si="4"/>
      </c>
      <c r="J65" s="71">
        <f t="shared" si="5"/>
      </c>
      <c r="K65" s="50"/>
      <c r="L65" s="59"/>
      <c r="M65" s="74" t="b">
        <f t="shared" si="6"/>
        <v>0</v>
      </c>
      <c r="R65" s="74" t="b">
        <f t="shared" si="7"/>
        <v>1</v>
      </c>
    </row>
    <row r="66" spans="1:18" s="74" customFormat="1" ht="12.75" hidden="1">
      <c r="A66" s="72"/>
      <c r="B66" s="44"/>
      <c r="C66" s="46"/>
      <c r="D66" s="47"/>
      <c r="E66" s="236"/>
      <c r="F66" s="255"/>
      <c r="G66" s="244"/>
      <c r="H66" s="247"/>
      <c r="I66" s="71">
        <f t="shared" si="4"/>
      </c>
      <c r="J66" s="71">
        <f t="shared" si="5"/>
      </c>
      <c r="K66" s="50"/>
      <c r="L66" s="59"/>
      <c r="M66" s="74" t="b">
        <f t="shared" si="6"/>
        <v>0</v>
      </c>
      <c r="R66" s="74" t="b">
        <f t="shared" si="7"/>
        <v>1</v>
      </c>
    </row>
    <row r="67" spans="1:18" s="74" customFormat="1" ht="12.75" hidden="1">
      <c r="A67" s="72"/>
      <c r="B67" s="44"/>
      <c r="C67" s="46"/>
      <c r="D67" s="47"/>
      <c r="E67" s="236"/>
      <c r="F67" s="255"/>
      <c r="G67" s="244"/>
      <c r="H67" s="247"/>
      <c r="I67" s="71">
        <f t="shared" si="4"/>
      </c>
      <c r="J67" s="71">
        <f t="shared" si="5"/>
      </c>
      <c r="K67" s="50"/>
      <c r="L67" s="59"/>
      <c r="M67" s="74" t="b">
        <f t="shared" si="6"/>
        <v>0</v>
      </c>
      <c r="R67" s="74" t="b">
        <f t="shared" si="7"/>
        <v>1</v>
      </c>
    </row>
    <row r="68" spans="1:18" s="74" customFormat="1" ht="12.75" hidden="1">
      <c r="A68" s="72"/>
      <c r="B68" s="44"/>
      <c r="C68" s="46"/>
      <c r="D68" s="47"/>
      <c r="E68" s="236"/>
      <c r="F68" s="255"/>
      <c r="G68" s="244"/>
      <c r="H68" s="247"/>
      <c r="I68" s="71">
        <f t="shared" si="4"/>
      </c>
      <c r="J68" s="71">
        <f t="shared" si="5"/>
      </c>
      <c r="K68" s="50"/>
      <c r="L68" s="59"/>
      <c r="M68" s="74" t="b">
        <f t="shared" si="6"/>
        <v>0</v>
      </c>
      <c r="R68" s="74" t="b">
        <f t="shared" si="7"/>
        <v>1</v>
      </c>
    </row>
    <row r="69" spans="1:18" s="74" customFormat="1" ht="12.75" hidden="1">
      <c r="A69" s="72"/>
      <c r="B69" s="44"/>
      <c r="C69" s="46"/>
      <c r="D69" s="47"/>
      <c r="E69" s="236"/>
      <c r="F69" s="255"/>
      <c r="G69" s="244"/>
      <c r="H69" s="247"/>
      <c r="I69" s="71">
        <f t="shared" si="4"/>
      </c>
      <c r="J69" s="71">
        <f t="shared" si="5"/>
      </c>
      <c r="K69" s="50"/>
      <c r="L69" s="59"/>
      <c r="M69" s="74" t="b">
        <f t="shared" si="6"/>
        <v>0</v>
      </c>
      <c r="R69" s="74" t="b">
        <f t="shared" si="7"/>
        <v>1</v>
      </c>
    </row>
    <row r="70" spans="1:18" s="74" customFormat="1" ht="12.75" hidden="1">
      <c r="A70" s="72"/>
      <c r="B70" s="44"/>
      <c r="C70" s="46"/>
      <c r="D70" s="47"/>
      <c r="E70" s="236"/>
      <c r="F70" s="255"/>
      <c r="G70" s="244"/>
      <c r="H70" s="247"/>
      <c r="I70" s="71">
        <f t="shared" si="4"/>
      </c>
      <c r="J70" s="71">
        <f t="shared" si="5"/>
      </c>
      <c r="K70" s="50"/>
      <c r="L70" s="59"/>
      <c r="M70" s="74" t="b">
        <f t="shared" si="6"/>
        <v>0</v>
      </c>
      <c r="R70" s="74" t="b">
        <f t="shared" si="7"/>
        <v>1</v>
      </c>
    </row>
    <row r="71" spans="1:18" s="74" customFormat="1" ht="12.75" hidden="1">
      <c r="A71" s="72"/>
      <c r="B71" s="44"/>
      <c r="C71" s="46"/>
      <c r="D71" s="47"/>
      <c r="E71" s="236"/>
      <c r="F71" s="255"/>
      <c r="G71" s="244"/>
      <c r="H71" s="247"/>
      <c r="I71" s="71">
        <f t="shared" si="4"/>
      </c>
      <c r="J71" s="71">
        <f t="shared" si="5"/>
      </c>
      <c r="K71" s="50"/>
      <c r="L71" s="59"/>
      <c r="M71" s="74" t="b">
        <f t="shared" si="6"/>
        <v>0</v>
      </c>
      <c r="R71" s="74" t="b">
        <f t="shared" si="7"/>
        <v>1</v>
      </c>
    </row>
    <row r="72" spans="1:18" s="74" customFormat="1" ht="12.75" hidden="1">
      <c r="A72" s="72"/>
      <c r="B72" s="44"/>
      <c r="C72" s="46"/>
      <c r="D72" s="47"/>
      <c r="E72" s="236"/>
      <c r="F72" s="255"/>
      <c r="G72" s="244"/>
      <c r="H72" s="247"/>
      <c r="I72" s="71">
        <f t="shared" si="4"/>
      </c>
      <c r="J72" s="71">
        <f t="shared" si="5"/>
      </c>
      <c r="K72" s="50"/>
      <c r="L72" s="59"/>
      <c r="M72" s="74" t="b">
        <f t="shared" si="6"/>
        <v>0</v>
      </c>
      <c r="R72" s="74" t="b">
        <f t="shared" si="7"/>
        <v>1</v>
      </c>
    </row>
    <row r="73" spans="1:18" s="74" customFormat="1" ht="12.75" hidden="1">
      <c r="A73" s="72"/>
      <c r="B73" s="44"/>
      <c r="C73" s="46"/>
      <c r="D73" s="47"/>
      <c r="E73" s="236"/>
      <c r="F73" s="255"/>
      <c r="G73" s="244"/>
      <c r="H73" s="247"/>
      <c r="I73" s="71">
        <f t="shared" si="4"/>
      </c>
      <c r="J73" s="71">
        <f t="shared" si="5"/>
      </c>
      <c r="K73" s="50"/>
      <c r="L73" s="59"/>
      <c r="M73" s="74" t="b">
        <f t="shared" si="6"/>
        <v>0</v>
      </c>
      <c r="R73" s="74" t="b">
        <f t="shared" si="7"/>
        <v>1</v>
      </c>
    </row>
    <row r="74" spans="1:18" s="74" customFormat="1" ht="12.75" hidden="1">
      <c r="A74" s="72"/>
      <c r="B74" s="44"/>
      <c r="C74" s="46"/>
      <c r="D74" s="47"/>
      <c r="E74" s="236"/>
      <c r="F74" s="255"/>
      <c r="G74" s="244"/>
      <c r="H74" s="247"/>
      <c r="I74" s="71">
        <f t="shared" si="4"/>
      </c>
      <c r="J74" s="71">
        <f t="shared" si="5"/>
      </c>
      <c r="K74" s="50"/>
      <c r="L74" s="59"/>
      <c r="M74" s="74" t="b">
        <f t="shared" si="6"/>
        <v>0</v>
      </c>
      <c r="R74" s="74" t="b">
        <f t="shared" si="7"/>
        <v>1</v>
      </c>
    </row>
    <row r="75" spans="1:18" s="74" customFormat="1" ht="12.75" hidden="1">
      <c r="A75" s="72"/>
      <c r="B75" s="44"/>
      <c r="C75" s="46"/>
      <c r="D75" s="47"/>
      <c r="E75" s="236"/>
      <c r="F75" s="255"/>
      <c r="G75" s="244"/>
      <c r="H75" s="247"/>
      <c r="I75" s="71">
        <f t="shared" si="4"/>
      </c>
      <c r="J75" s="71">
        <f t="shared" si="5"/>
      </c>
      <c r="K75" s="50"/>
      <c r="L75" s="59"/>
      <c r="M75" s="74" t="b">
        <f t="shared" si="6"/>
        <v>0</v>
      </c>
      <c r="R75" s="74" t="b">
        <f t="shared" si="7"/>
        <v>1</v>
      </c>
    </row>
    <row r="76" spans="1:18" s="74" customFormat="1" ht="12.75" hidden="1">
      <c r="A76" s="72"/>
      <c r="B76" s="44"/>
      <c r="C76" s="46"/>
      <c r="D76" s="47"/>
      <c r="E76" s="236"/>
      <c r="F76" s="255"/>
      <c r="G76" s="244"/>
      <c r="H76" s="247"/>
      <c r="I76" s="71">
        <f t="shared" si="4"/>
      </c>
      <c r="J76" s="71">
        <f t="shared" si="5"/>
      </c>
      <c r="K76" s="50"/>
      <c r="L76" s="59"/>
      <c r="M76" s="74" t="b">
        <f t="shared" si="6"/>
        <v>0</v>
      </c>
      <c r="R76" s="74" t="b">
        <f t="shared" si="7"/>
        <v>1</v>
      </c>
    </row>
    <row r="77" spans="1:18" s="74" customFormat="1" ht="12.75" hidden="1">
      <c r="A77" s="72"/>
      <c r="B77" s="44"/>
      <c r="C77" s="46"/>
      <c r="D77" s="47"/>
      <c r="E77" s="236"/>
      <c r="F77" s="255"/>
      <c r="G77" s="244"/>
      <c r="H77" s="247"/>
      <c r="I77" s="71">
        <f t="shared" si="4"/>
      </c>
      <c r="J77" s="71">
        <f t="shared" si="5"/>
      </c>
      <c r="K77" s="50"/>
      <c r="L77" s="59"/>
      <c r="M77" s="74" t="b">
        <f t="shared" si="6"/>
        <v>0</v>
      </c>
      <c r="R77" s="74" t="b">
        <f t="shared" si="7"/>
        <v>1</v>
      </c>
    </row>
    <row r="78" spans="1:18" s="74" customFormat="1" ht="12.75" hidden="1">
      <c r="A78" s="72"/>
      <c r="B78" s="44"/>
      <c r="C78" s="46"/>
      <c r="D78" s="47"/>
      <c r="E78" s="236"/>
      <c r="F78" s="255"/>
      <c r="G78" s="244"/>
      <c r="H78" s="247"/>
      <c r="I78" s="71">
        <f t="shared" si="4"/>
      </c>
      <c r="J78" s="71">
        <f t="shared" si="5"/>
      </c>
      <c r="K78" s="50"/>
      <c r="L78" s="59"/>
      <c r="M78" s="74" t="b">
        <f t="shared" si="6"/>
        <v>0</v>
      </c>
      <c r="R78" s="74" t="b">
        <f t="shared" si="7"/>
        <v>1</v>
      </c>
    </row>
    <row r="79" spans="1:18" s="74" customFormat="1" ht="12.75" hidden="1">
      <c r="A79" s="72"/>
      <c r="B79" s="44"/>
      <c r="C79" s="46"/>
      <c r="D79" s="47"/>
      <c r="E79" s="236"/>
      <c r="F79" s="255"/>
      <c r="G79" s="244"/>
      <c r="H79" s="247"/>
      <c r="I79" s="71">
        <f t="shared" si="4"/>
      </c>
      <c r="J79" s="71">
        <f t="shared" si="5"/>
      </c>
      <c r="K79" s="50"/>
      <c r="L79" s="59"/>
      <c r="M79" s="74" t="b">
        <f t="shared" si="6"/>
        <v>0</v>
      </c>
      <c r="R79" s="74" t="b">
        <f t="shared" si="7"/>
        <v>1</v>
      </c>
    </row>
    <row r="80" spans="1:18" s="74" customFormat="1" ht="12.75" hidden="1">
      <c r="A80" s="72"/>
      <c r="B80" s="44"/>
      <c r="C80" s="46"/>
      <c r="D80" s="47"/>
      <c r="E80" s="236"/>
      <c r="F80" s="255"/>
      <c r="G80" s="244"/>
      <c r="H80" s="247"/>
      <c r="I80" s="71">
        <f>IF(OR(H80&lt;&gt;"",H80&lt;&gt;0),ROUND((F80/H80),2),"")</f>
      </c>
      <c r="J80" s="71">
        <f>IF(I80&lt;&gt;"",ROUND((E80*I80),2),"")</f>
      </c>
      <c r="K80" s="50"/>
      <c r="L80" s="59"/>
      <c r="M80" s="74" t="b">
        <f t="shared" si="6"/>
        <v>0</v>
      </c>
      <c r="R80" s="74" t="b">
        <f t="shared" si="7"/>
        <v>1</v>
      </c>
    </row>
    <row r="81" spans="1:18" s="74" customFormat="1" ht="12.75" hidden="1">
      <c r="A81" s="72"/>
      <c r="B81" s="44"/>
      <c r="C81" s="46"/>
      <c r="D81" s="47"/>
      <c r="E81" s="236"/>
      <c r="F81" s="255"/>
      <c r="G81" s="244"/>
      <c r="H81" s="247"/>
      <c r="I81" s="71">
        <f>IF(OR(H81&lt;&gt;"",H81&lt;&gt;0),ROUND((F81/H81),2),"")</f>
      </c>
      <c r="J81" s="71">
        <f>IF(I81&lt;&gt;"",ROUND((E81*I81),2),"")</f>
      </c>
      <c r="K81" s="50"/>
      <c r="L81" s="59"/>
      <c r="M81" s="74" t="b">
        <f t="shared" si="6"/>
        <v>0</v>
      </c>
      <c r="R81" s="74" t="b">
        <f t="shared" si="7"/>
        <v>1</v>
      </c>
    </row>
    <row r="82" spans="1:18" s="74" customFormat="1" ht="12.75" hidden="1">
      <c r="A82" s="72"/>
      <c r="B82" s="44"/>
      <c r="C82" s="46"/>
      <c r="D82" s="47"/>
      <c r="E82" s="236"/>
      <c r="F82" s="255"/>
      <c r="G82" s="244"/>
      <c r="H82" s="247"/>
      <c r="I82" s="71">
        <f>IF(OR(H82&lt;&gt;"",H82&lt;&gt;0),ROUND((F82/H82),2),"")</f>
      </c>
      <c r="J82" s="71">
        <f>IF(I82&lt;&gt;"",ROUND((E82*I82),2),"")</f>
      </c>
      <c r="K82" s="50"/>
      <c r="L82" s="59"/>
      <c r="M82" s="74" t="b">
        <f t="shared" si="6"/>
        <v>0</v>
      </c>
      <c r="R82" s="74" t="b">
        <f t="shared" si="7"/>
        <v>1</v>
      </c>
    </row>
    <row r="83" spans="1:18" s="74" customFormat="1" ht="12.75" hidden="1">
      <c r="A83" s="72"/>
      <c r="B83" s="44"/>
      <c r="C83" s="46"/>
      <c r="D83" s="47"/>
      <c r="E83" s="236"/>
      <c r="F83" s="255"/>
      <c r="G83" s="244"/>
      <c r="H83" s="247"/>
      <c r="I83" s="71">
        <f>IF(OR(H83&lt;&gt;"",H83&lt;&gt;0),ROUND((F83/H83),2),"")</f>
      </c>
      <c r="J83" s="71">
        <f>IF(I83&lt;&gt;"",ROUND((E83*I83),2),"")</f>
      </c>
      <c r="K83" s="50"/>
      <c r="L83" s="59"/>
      <c r="M83" s="74" t="b">
        <f t="shared" si="6"/>
        <v>0</v>
      </c>
      <c r="R83" s="74" t="b">
        <f t="shared" si="7"/>
        <v>1</v>
      </c>
    </row>
    <row r="84" spans="1:18" s="74" customFormat="1" ht="12.75" hidden="1">
      <c r="A84" s="72"/>
      <c r="B84" s="44"/>
      <c r="C84" s="46"/>
      <c r="D84" s="47"/>
      <c r="E84" s="236"/>
      <c r="F84" s="255"/>
      <c r="G84" s="244"/>
      <c r="H84" s="247"/>
      <c r="I84" s="71">
        <f>IF(OR(H84&lt;&gt;"",H84&lt;&gt;0),ROUND((F84/H84),2),"")</f>
      </c>
      <c r="J84" s="71">
        <f>IF(I84&lt;&gt;"",ROUND((E84*I84),2),"")</f>
      </c>
      <c r="K84" s="50"/>
      <c r="L84" s="59"/>
      <c r="M84" s="74" t="b">
        <f t="shared" si="6"/>
        <v>0</v>
      </c>
      <c r="R84" s="74" t="b">
        <f t="shared" si="7"/>
        <v>1</v>
      </c>
    </row>
    <row r="85" spans="1:12" s="74" customFormat="1" ht="12.75">
      <c r="A85" s="72"/>
      <c r="B85" s="92" t="s">
        <v>126</v>
      </c>
      <c r="C85" s="108"/>
      <c r="D85" s="109"/>
      <c r="E85" s="110"/>
      <c r="F85" s="110"/>
      <c r="G85" s="245"/>
      <c r="H85" s="112"/>
      <c r="I85" s="113"/>
      <c r="J85" s="104">
        <f>SUM(J16:J84)</f>
        <v>3519.04</v>
      </c>
      <c r="K85" s="114"/>
      <c r="L85" s="59"/>
    </row>
    <row r="86" spans="1:12" s="74" customFormat="1" ht="12.75">
      <c r="A86" s="72"/>
      <c r="B86" s="312" t="s">
        <v>145</v>
      </c>
      <c r="C86" s="313"/>
      <c r="D86" s="313"/>
      <c r="E86" s="313"/>
      <c r="F86" s="313"/>
      <c r="G86" s="313"/>
      <c r="H86" s="313"/>
      <c r="I86" s="313"/>
      <c r="J86" s="313"/>
      <c r="K86" s="314"/>
      <c r="L86" s="119"/>
    </row>
    <row r="87" spans="1:18" s="74" customFormat="1" ht="12.75">
      <c r="A87" s="72"/>
      <c r="B87" s="44"/>
      <c r="C87" s="46"/>
      <c r="D87" s="47"/>
      <c r="E87" s="236"/>
      <c r="F87" s="255"/>
      <c r="G87" s="244"/>
      <c r="H87" s="247"/>
      <c r="I87" s="71">
        <f aca="true" t="shared" si="8" ref="I87:I130">IF(OR(H87&lt;&gt;"",H87&lt;&gt;0),ROUND((F87/H87),2),"")</f>
      </c>
      <c r="J87" s="71">
        <f aca="true" t="shared" si="9" ref="J87:J130">IF(I87&lt;&gt;"",ROUND((E87*I87),2),"")</f>
      </c>
      <c r="K87" s="50"/>
      <c r="L87" s="59"/>
      <c r="M87" s="74" t="b">
        <f aca="true" t="shared" si="10" ref="M87:M130">AND(OR(B87="",C87="",D87="",E87="",F87="",G87="",H87=""),B87&amp;C87&amp;D87&amp;E87&amp;F87&amp;G87&amp;H87&amp;K87&lt;&gt;"")</f>
        <v>0</v>
      </c>
      <c r="R87" s="60"/>
    </row>
    <row r="88" spans="1:18" s="74" customFormat="1" ht="12.75" hidden="1">
      <c r="A88" s="72"/>
      <c r="B88" s="44"/>
      <c r="C88" s="46"/>
      <c r="D88" s="47"/>
      <c r="E88" s="236"/>
      <c r="F88" s="255"/>
      <c r="G88" s="244"/>
      <c r="H88" s="247"/>
      <c r="I88" s="71">
        <f t="shared" si="8"/>
      </c>
      <c r="J88" s="71">
        <f t="shared" si="9"/>
      </c>
      <c r="K88" s="50"/>
      <c r="L88" s="59"/>
      <c r="M88" s="74" t="b">
        <f t="shared" si="10"/>
        <v>0</v>
      </c>
      <c r="R88" s="74" t="b">
        <f aca="true" t="shared" si="11" ref="R88:R130">AND(B87="",NOT(M88))</f>
        <v>1</v>
      </c>
    </row>
    <row r="89" spans="1:18" s="74" customFormat="1" ht="12.75" hidden="1">
      <c r="A89" s="72"/>
      <c r="B89" s="44"/>
      <c r="C89" s="46"/>
      <c r="D89" s="47"/>
      <c r="E89" s="236"/>
      <c r="F89" s="255"/>
      <c r="G89" s="244"/>
      <c r="H89" s="247"/>
      <c r="I89" s="71">
        <f t="shared" si="8"/>
      </c>
      <c r="J89" s="71">
        <f t="shared" si="9"/>
      </c>
      <c r="K89" s="50"/>
      <c r="L89" s="59"/>
      <c r="M89" s="74" t="b">
        <f t="shared" si="10"/>
        <v>0</v>
      </c>
      <c r="R89" s="74" t="b">
        <f t="shared" si="11"/>
        <v>1</v>
      </c>
    </row>
    <row r="90" spans="1:18" s="74" customFormat="1" ht="12.75" hidden="1">
      <c r="A90" s="72"/>
      <c r="B90" s="44"/>
      <c r="C90" s="46"/>
      <c r="D90" s="47"/>
      <c r="E90" s="236"/>
      <c r="F90" s="255"/>
      <c r="G90" s="244"/>
      <c r="H90" s="247"/>
      <c r="I90" s="71">
        <f t="shared" si="8"/>
      </c>
      <c r="J90" s="71">
        <f t="shared" si="9"/>
      </c>
      <c r="K90" s="50"/>
      <c r="L90" s="59"/>
      <c r="M90" s="74" t="b">
        <f t="shared" si="10"/>
        <v>0</v>
      </c>
      <c r="R90" s="74" t="b">
        <f t="shared" si="11"/>
        <v>1</v>
      </c>
    </row>
    <row r="91" spans="1:18" s="74" customFormat="1" ht="12.75" hidden="1">
      <c r="A91" s="72"/>
      <c r="B91" s="44"/>
      <c r="C91" s="46"/>
      <c r="D91" s="47"/>
      <c r="E91" s="236"/>
      <c r="F91" s="255"/>
      <c r="G91" s="244"/>
      <c r="H91" s="247"/>
      <c r="I91" s="71">
        <f t="shared" si="8"/>
      </c>
      <c r="J91" s="71">
        <f t="shared" si="9"/>
      </c>
      <c r="K91" s="50"/>
      <c r="L91" s="59"/>
      <c r="M91" s="74" t="b">
        <f t="shared" si="10"/>
        <v>0</v>
      </c>
      <c r="R91" s="74" t="b">
        <f t="shared" si="11"/>
        <v>1</v>
      </c>
    </row>
    <row r="92" spans="1:18" s="74" customFormat="1" ht="12.75" hidden="1">
      <c r="A92" s="72"/>
      <c r="B92" s="44"/>
      <c r="C92" s="46"/>
      <c r="D92" s="47"/>
      <c r="E92" s="236"/>
      <c r="F92" s="255"/>
      <c r="G92" s="244"/>
      <c r="H92" s="247"/>
      <c r="I92" s="71">
        <f t="shared" si="8"/>
      </c>
      <c r="J92" s="71">
        <f t="shared" si="9"/>
      </c>
      <c r="K92" s="50"/>
      <c r="L92" s="59"/>
      <c r="M92" s="74" t="b">
        <f t="shared" si="10"/>
        <v>0</v>
      </c>
      <c r="R92" s="74" t="b">
        <f t="shared" si="11"/>
        <v>1</v>
      </c>
    </row>
    <row r="93" spans="1:18" s="74" customFormat="1" ht="12.75" hidden="1">
      <c r="A93" s="72"/>
      <c r="B93" s="44"/>
      <c r="C93" s="46"/>
      <c r="D93" s="47"/>
      <c r="E93" s="236"/>
      <c r="F93" s="255"/>
      <c r="G93" s="244"/>
      <c r="H93" s="247"/>
      <c r="I93" s="71">
        <f t="shared" si="8"/>
      </c>
      <c r="J93" s="71">
        <f t="shared" si="9"/>
      </c>
      <c r="K93" s="50"/>
      <c r="L93" s="59"/>
      <c r="M93" s="74" t="b">
        <f t="shared" si="10"/>
        <v>0</v>
      </c>
      <c r="R93" s="74" t="b">
        <f t="shared" si="11"/>
        <v>1</v>
      </c>
    </row>
    <row r="94" spans="1:18" s="74" customFormat="1" ht="12.75" hidden="1">
      <c r="A94" s="72"/>
      <c r="B94" s="44"/>
      <c r="C94" s="46"/>
      <c r="D94" s="47"/>
      <c r="E94" s="236"/>
      <c r="F94" s="255"/>
      <c r="G94" s="244"/>
      <c r="H94" s="247"/>
      <c r="I94" s="71">
        <f t="shared" si="8"/>
      </c>
      <c r="J94" s="71">
        <f t="shared" si="9"/>
      </c>
      <c r="K94" s="50"/>
      <c r="L94" s="59"/>
      <c r="M94" s="74" t="b">
        <f t="shared" si="10"/>
        <v>0</v>
      </c>
      <c r="R94" s="74" t="b">
        <f t="shared" si="11"/>
        <v>1</v>
      </c>
    </row>
    <row r="95" spans="1:18" s="74" customFormat="1" ht="12.75" hidden="1">
      <c r="A95" s="72"/>
      <c r="B95" s="44"/>
      <c r="C95" s="46"/>
      <c r="D95" s="47"/>
      <c r="E95" s="236"/>
      <c r="F95" s="255"/>
      <c r="G95" s="244"/>
      <c r="H95" s="247"/>
      <c r="I95" s="71">
        <f t="shared" si="8"/>
      </c>
      <c r="J95" s="71">
        <f t="shared" si="9"/>
      </c>
      <c r="K95" s="50"/>
      <c r="L95" s="59"/>
      <c r="M95" s="74" t="b">
        <f t="shared" si="10"/>
        <v>0</v>
      </c>
      <c r="R95" s="74" t="b">
        <f t="shared" si="11"/>
        <v>1</v>
      </c>
    </row>
    <row r="96" spans="1:18" s="74" customFormat="1" ht="12.75" hidden="1">
      <c r="A96" s="72"/>
      <c r="B96" s="44"/>
      <c r="C96" s="46"/>
      <c r="D96" s="47"/>
      <c r="E96" s="236"/>
      <c r="F96" s="255"/>
      <c r="G96" s="244"/>
      <c r="H96" s="247"/>
      <c r="I96" s="71">
        <f t="shared" si="8"/>
      </c>
      <c r="J96" s="71">
        <f t="shared" si="9"/>
      </c>
      <c r="K96" s="50"/>
      <c r="L96" s="59"/>
      <c r="M96" s="74" t="b">
        <f t="shared" si="10"/>
        <v>0</v>
      </c>
      <c r="R96" s="74" t="b">
        <f t="shared" si="11"/>
        <v>1</v>
      </c>
    </row>
    <row r="97" spans="1:18" s="74" customFormat="1" ht="12.75" hidden="1">
      <c r="A97" s="72"/>
      <c r="B97" s="44"/>
      <c r="C97" s="46"/>
      <c r="D97" s="47"/>
      <c r="E97" s="236"/>
      <c r="F97" s="255"/>
      <c r="G97" s="244"/>
      <c r="H97" s="247"/>
      <c r="I97" s="71">
        <f t="shared" si="8"/>
      </c>
      <c r="J97" s="71">
        <f t="shared" si="9"/>
      </c>
      <c r="K97" s="50"/>
      <c r="L97" s="59"/>
      <c r="M97" s="74" t="b">
        <f t="shared" si="10"/>
        <v>0</v>
      </c>
      <c r="R97" s="74" t="b">
        <f t="shared" si="11"/>
        <v>1</v>
      </c>
    </row>
    <row r="98" spans="1:18" s="74" customFormat="1" ht="12.75" hidden="1">
      <c r="A98" s="72"/>
      <c r="B98" s="44"/>
      <c r="C98" s="46"/>
      <c r="D98" s="47"/>
      <c r="E98" s="236"/>
      <c r="F98" s="255"/>
      <c r="G98" s="244"/>
      <c r="H98" s="247"/>
      <c r="I98" s="71">
        <f t="shared" si="8"/>
      </c>
      <c r="J98" s="71">
        <f t="shared" si="9"/>
      </c>
      <c r="K98" s="50"/>
      <c r="L98" s="59"/>
      <c r="M98" s="74" t="b">
        <f t="shared" si="10"/>
        <v>0</v>
      </c>
      <c r="R98" s="74" t="b">
        <f t="shared" si="11"/>
        <v>1</v>
      </c>
    </row>
    <row r="99" spans="1:18" s="74" customFormat="1" ht="12.75" hidden="1">
      <c r="A99" s="72"/>
      <c r="B99" s="44"/>
      <c r="C99" s="46"/>
      <c r="D99" s="47"/>
      <c r="E99" s="236"/>
      <c r="F99" s="255"/>
      <c r="G99" s="244"/>
      <c r="H99" s="247"/>
      <c r="I99" s="71">
        <f t="shared" si="8"/>
      </c>
      <c r="J99" s="71">
        <f t="shared" si="9"/>
      </c>
      <c r="K99" s="50"/>
      <c r="L99" s="59"/>
      <c r="M99" s="74" t="b">
        <f t="shared" si="10"/>
        <v>0</v>
      </c>
      <c r="R99" s="74" t="b">
        <f t="shared" si="11"/>
        <v>1</v>
      </c>
    </row>
    <row r="100" spans="1:18" s="74" customFormat="1" ht="12.75" hidden="1">
      <c r="A100" s="72"/>
      <c r="B100" s="44"/>
      <c r="C100" s="46"/>
      <c r="D100" s="47"/>
      <c r="E100" s="236"/>
      <c r="F100" s="255"/>
      <c r="G100" s="244"/>
      <c r="H100" s="247"/>
      <c r="I100" s="71">
        <f t="shared" si="8"/>
      </c>
      <c r="J100" s="71">
        <f t="shared" si="9"/>
      </c>
      <c r="K100" s="50"/>
      <c r="L100" s="59"/>
      <c r="M100" s="74" t="b">
        <f t="shared" si="10"/>
        <v>0</v>
      </c>
      <c r="R100" s="74" t="b">
        <f t="shared" si="11"/>
        <v>1</v>
      </c>
    </row>
    <row r="101" spans="1:18" s="74" customFormat="1" ht="12.75" hidden="1">
      <c r="A101" s="72"/>
      <c r="B101" s="44"/>
      <c r="C101" s="46"/>
      <c r="D101" s="47"/>
      <c r="E101" s="236"/>
      <c r="F101" s="255"/>
      <c r="G101" s="244"/>
      <c r="H101" s="247"/>
      <c r="I101" s="71">
        <f t="shared" si="8"/>
      </c>
      <c r="J101" s="71">
        <f t="shared" si="9"/>
      </c>
      <c r="K101" s="50"/>
      <c r="L101" s="59"/>
      <c r="M101" s="74" t="b">
        <f t="shared" si="10"/>
        <v>0</v>
      </c>
      <c r="R101" s="74" t="b">
        <f t="shared" si="11"/>
        <v>1</v>
      </c>
    </row>
    <row r="102" spans="1:18" s="74" customFormat="1" ht="12.75" hidden="1">
      <c r="A102" s="72"/>
      <c r="B102" s="44"/>
      <c r="C102" s="46"/>
      <c r="D102" s="47"/>
      <c r="E102" s="236"/>
      <c r="F102" s="255"/>
      <c r="G102" s="244"/>
      <c r="H102" s="247"/>
      <c r="I102" s="71">
        <f t="shared" si="8"/>
      </c>
      <c r="J102" s="71">
        <f t="shared" si="9"/>
      </c>
      <c r="K102" s="50"/>
      <c r="L102" s="59"/>
      <c r="M102" s="74" t="b">
        <f t="shared" si="10"/>
        <v>0</v>
      </c>
      <c r="R102" s="74" t="b">
        <f t="shared" si="11"/>
        <v>1</v>
      </c>
    </row>
    <row r="103" spans="1:18" s="74" customFormat="1" ht="12.75" hidden="1">
      <c r="A103" s="72"/>
      <c r="B103" s="44"/>
      <c r="C103" s="46"/>
      <c r="D103" s="47"/>
      <c r="E103" s="236"/>
      <c r="F103" s="255"/>
      <c r="G103" s="244"/>
      <c r="H103" s="247"/>
      <c r="I103" s="71">
        <f t="shared" si="8"/>
      </c>
      <c r="J103" s="71">
        <f t="shared" si="9"/>
      </c>
      <c r="K103" s="50"/>
      <c r="L103" s="59"/>
      <c r="M103" s="74" t="b">
        <f t="shared" si="10"/>
        <v>0</v>
      </c>
      <c r="R103" s="74" t="b">
        <f t="shared" si="11"/>
        <v>1</v>
      </c>
    </row>
    <row r="104" spans="1:18" s="74" customFormat="1" ht="12.75" hidden="1">
      <c r="A104" s="72"/>
      <c r="B104" s="44"/>
      <c r="C104" s="46"/>
      <c r="D104" s="47"/>
      <c r="E104" s="236"/>
      <c r="F104" s="255"/>
      <c r="G104" s="244"/>
      <c r="H104" s="247"/>
      <c r="I104" s="71">
        <f t="shared" si="8"/>
      </c>
      <c r="J104" s="71">
        <f t="shared" si="9"/>
      </c>
      <c r="K104" s="50"/>
      <c r="L104" s="59"/>
      <c r="M104" s="74" t="b">
        <f t="shared" si="10"/>
        <v>0</v>
      </c>
      <c r="R104" s="74" t="b">
        <f t="shared" si="11"/>
        <v>1</v>
      </c>
    </row>
    <row r="105" spans="1:18" s="74" customFormat="1" ht="12.75" hidden="1">
      <c r="A105" s="72"/>
      <c r="B105" s="44"/>
      <c r="C105" s="46"/>
      <c r="D105" s="47"/>
      <c r="E105" s="236"/>
      <c r="F105" s="255"/>
      <c r="G105" s="244"/>
      <c r="H105" s="247"/>
      <c r="I105" s="71">
        <f t="shared" si="8"/>
      </c>
      <c r="J105" s="71">
        <f t="shared" si="9"/>
      </c>
      <c r="K105" s="50"/>
      <c r="L105" s="59"/>
      <c r="M105" s="74" t="b">
        <f t="shared" si="10"/>
        <v>0</v>
      </c>
      <c r="R105" s="74" t="b">
        <f t="shared" si="11"/>
        <v>1</v>
      </c>
    </row>
    <row r="106" spans="1:18" s="74" customFormat="1" ht="12.75" hidden="1">
      <c r="A106" s="72"/>
      <c r="B106" s="44"/>
      <c r="C106" s="46"/>
      <c r="D106" s="47"/>
      <c r="E106" s="236"/>
      <c r="F106" s="255"/>
      <c r="G106" s="244"/>
      <c r="H106" s="247"/>
      <c r="I106" s="71">
        <f t="shared" si="8"/>
      </c>
      <c r="J106" s="71">
        <f t="shared" si="9"/>
      </c>
      <c r="K106" s="50"/>
      <c r="L106" s="59"/>
      <c r="M106" s="74" t="b">
        <f t="shared" si="10"/>
        <v>0</v>
      </c>
      <c r="R106" s="74" t="b">
        <f t="shared" si="11"/>
        <v>1</v>
      </c>
    </row>
    <row r="107" spans="1:18" s="74" customFormat="1" ht="12.75" hidden="1">
      <c r="A107" s="72"/>
      <c r="B107" s="44"/>
      <c r="C107" s="46"/>
      <c r="D107" s="47"/>
      <c r="E107" s="236"/>
      <c r="F107" s="255"/>
      <c r="G107" s="244"/>
      <c r="H107" s="247"/>
      <c r="I107" s="71">
        <f t="shared" si="8"/>
      </c>
      <c r="J107" s="71">
        <f t="shared" si="9"/>
      </c>
      <c r="K107" s="50"/>
      <c r="L107" s="59"/>
      <c r="M107" s="74" t="b">
        <f t="shared" si="10"/>
        <v>0</v>
      </c>
      <c r="R107" s="74" t="b">
        <f t="shared" si="11"/>
        <v>1</v>
      </c>
    </row>
    <row r="108" spans="1:18" s="74" customFormat="1" ht="12.75" hidden="1">
      <c r="A108" s="72"/>
      <c r="B108" s="44"/>
      <c r="C108" s="46"/>
      <c r="D108" s="47"/>
      <c r="E108" s="236"/>
      <c r="F108" s="255"/>
      <c r="G108" s="244"/>
      <c r="H108" s="247"/>
      <c r="I108" s="71">
        <f t="shared" si="8"/>
      </c>
      <c r="J108" s="71">
        <f t="shared" si="9"/>
      </c>
      <c r="K108" s="50"/>
      <c r="L108" s="59"/>
      <c r="M108" s="74" t="b">
        <f t="shared" si="10"/>
        <v>0</v>
      </c>
      <c r="R108" s="74" t="b">
        <f t="shared" si="11"/>
        <v>1</v>
      </c>
    </row>
    <row r="109" spans="1:18" s="74" customFormat="1" ht="12.75" hidden="1">
      <c r="A109" s="72"/>
      <c r="B109" s="44"/>
      <c r="C109" s="46"/>
      <c r="D109" s="47"/>
      <c r="E109" s="236"/>
      <c r="F109" s="255"/>
      <c r="G109" s="244"/>
      <c r="H109" s="247"/>
      <c r="I109" s="71">
        <f t="shared" si="8"/>
      </c>
      <c r="J109" s="71">
        <f t="shared" si="9"/>
      </c>
      <c r="K109" s="50"/>
      <c r="L109" s="59"/>
      <c r="M109" s="74" t="b">
        <f t="shared" si="10"/>
        <v>0</v>
      </c>
      <c r="R109" s="74" t="b">
        <f t="shared" si="11"/>
        <v>1</v>
      </c>
    </row>
    <row r="110" spans="1:18" s="74" customFormat="1" ht="12.75" hidden="1">
      <c r="A110" s="72"/>
      <c r="B110" s="44"/>
      <c r="C110" s="46"/>
      <c r="D110" s="47"/>
      <c r="E110" s="236"/>
      <c r="F110" s="255"/>
      <c r="G110" s="244"/>
      <c r="H110" s="247"/>
      <c r="I110" s="71">
        <f t="shared" si="8"/>
      </c>
      <c r="J110" s="71">
        <f t="shared" si="9"/>
      </c>
      <c r="K110" s="50"/>
      <c r="L110" s="59"/>
      <c r="M110" s="74" t="b">
        <f t="shared" si="10"/>
        <v>0</v>
      </c>
      <c r="R110" s="74" t="b">
        <f t="shared" si="11"/>
        <v>1</v>
      </c>
    </row>
    <row r="111" spans="1:18" s="74" customFormat="1" ht="12.75" hidden="1">
      <c r="A111" s="72"/>
      <c r="B111" s="44"/>
      <c r="C111" s="46"/>
      <c r="D111" s="47"/>
      <c r="E111" s="236"/>
      <c r="F111" s="255"/>
      <c r="G111" s="244"/>
      <c r="H111" s="247"/>
      <c r="I111" s="71">
        <f t="shared" si="8"/>
      </c>
      <c r="J111" s="71">
        <f t="shared" si="9"/>
      </c>
      <c r="K111" s="50"/>
      <c r="L111" s="59"/>
      <c r="M111" s="74" t="b">
        <f t="shared" si="10"/>
        <v>0</v>
      </c>
      <c r="R111" s="74" t="b">
        <f t="shared" si="11"/>
        <v>1</v>
      </c>
    </row>
    <row r="112" spans="1:18" s="74" customFormat="1" ht="12.75" hidden="1">
      <c r="A112" s="72"/>
      <c r="B112" s="44"/>
      <c r="C112" s="46"/>
      <c r="D112" s="47"/>
      <c r="E112" s="236"/>
      <c r="F112" s="255"/>
      <c r="G112" s="244"/>
      <c r="H112" s="247"/>
      <c r="I112" s="71">
        <f t="shared" si="8"/>
      </c>
      <c r="J112" s="71">
        <f t="shared" si="9"/>
      </c>
      <c r="K112" s="50"/>
      <c r="L112" s="59"/>
      <c r="M112" s="74" t="b">
        <f t="shared" si="10"/>
        <v>0</v>
      </c>
      <c r="R112" s="74" t="b">
        <f t="shared" si="11"/>
        <v>1</v>
      </c>
    </row>
    <row r="113" spans="1:18" s="74" customFormat="1" ht="12.75" hidden="1">
      <c r="A113" s="72"/>
      <c r="B113" s="44"/>
      <c r="C113" s="46"/>
      <c r="D113" s="47"/>
      <c r="E113" s="236"/>
      <c r="F113" s="255"/>
      <c r="G113" s="244"/>
      <c r="H113" s="247"/>
      <c r="I113" s="71">
        <f t="shared" si="8"/>
      </c>
      <c r="J113" s="71">
        <f t="shared" si="9"/>
      </c>
      <c r="K113" s="50"/>
      <c r="L113" s="59"/>
      <c r="M113" s="74" t="b">
        <f t="shared" si="10"/>
        <v>0</v>
      </c>
      <c r="R113" s="74" t="b">
        <f t="shared" si="11"/>
        <v>1</v>
      </c>
    </row>
    <row r="114" spans="1:18" s="74" customFormat="1" ht="12.75" hidden="1">
      <c r="A114" s="72"/>
      <c r="B114" s="44"/>
      <c r="C114" s="46"/>
      <c r="D114" s="47"/>
      <c r="E114" s="236"/>
      <c r="F114" s="255"/>
      <c r="G114" s="244"/>
      <c r="H114" s="247"/>
      <c r="I114" s="71">
        <f t="shared" si="8"/>
      </c>
      <c r="J114" s="71">
        <f t="shared" si="9"/>
      </c>
      <c r="K114" s="50"/>
      <c r="L114" s="59"/>
      <c r="M114" s="74" t="b">
        <f t="shared" si="10"/>
        <v>0</v>
      </c>
      <c r="R114" s="74" t="b">
        <f t="shared" si="11"/>
        <v>1</v>
      </c>
    </row>
    <row r="115" spans="1:18" s="74" customFormat="1" ht="12.75" hidden="1">
      <c r="A115" s="72"/>
      <c r="B115" s="44"/>
      <c r="C115" s="46"/>
      <c r="D115" s="47"/>
      <c r="E115" s="236"/>
      <c r="F115" s="255"/>
      <c r="G115" s="244"/>
      <c r="H115" s="247"/>
      <c r="I115" s="71">
        <f t="shared" si="8"/>
      </c>
      <c r="J115" s="71">
        <f t="shared" si="9"/>
      </c>
      <c r="K115" s="50"/>
      <c r="L115" s="59"/>
      <c r="M115" s="74" t="b">
        <f t="shared" si="10"/>
        <v>0</v>
      </c>
      <c r="R115" s="74" t="b">
        <f t="shared" si="11"/>
        <v>1</v>
      </c>
    </row>
    <row r="116" spans="1:18" s="74" customFormat="1" ht="12.75" hidden="1">
      <c r="A116" s="72"/>
      <c r="B116" s="44"/>
      <c r="C116" s="46"/>
      <c r="D116" s="47"/>
      <c r="E116" s="236"/>
      <c r="F116" s="255"/>
      <c r="G116" s="244"/>
      <c r="H116" s="247"/>
      <c r="I116" s="71">
        <f t="shared" si="8"/>
      </c>
      <c r="J116" s="71">
        <f t="shared" si="9"/>
      </c>
      <c r="K116" s="50"/>
      <c r="L116" s="59"/>
      <c r="M116" s="74" t="b">
        <f t="shared" si="10"/>
        <v>0</v>
      </c>
      <c r="R116" s="74" t="b">
        <f t="shared" si="11"/>
        <v>1</v>
      </c>
    </row>
    <row r="117" spans="1:18" s="74" customFormat="1" ht="12.75" hidden="1">
      <c r="A117" s="72"/>
      <c r="B117" s="44"/>
      <c r="C117" s="46"/>
      <c r="D117" s="47"/>
      <c r="E117" s="236"/>
      <c r="F117" s="255"/>
      <c r="G117" s="244"/>
      <c r="H117" s="247"/>
      <c r="I117" s="71">
        <f t="shared" si="8"/>
      </c>
      <c r="J117" s="71">
        <f t="shared" si="9"/>
      </c>
      <c r="K117" s="50"/>
      <c r="L117" s="59"/>
      <c r="M117" s="74" t="b">
        <f t="shared" si="10"/>
        <v>0</v>
      </c>
      <c r="R117" s="74" t="b">
        <f t="shared" si="11"/>
        <v>1</v>
      </c>
    </row>
    <row r="118" spans="1:18" s="74" customFormat="1" ht="12.75" hidden="1">
      <c r="A118" s="72"/>
      <c r="B118" s="44"/>
      <c r="C118" s="46"/>
      <c r="D118" s="47"/>
      <c r="E118" s="236"/>
      <c r="F118" s="255"/>
      <c r="G118" s="244"/>
      <c r="H118" s="247"/>
      <c r="I118" s="71">
        <f t="shared" si="8"/>
      </c>
      <c r="J118" s="71">
        <f t="shared" si="9"/>
      </c>
      <c r="K118" s="50"/>
      <c r="L118" s="59"/>
      <c r="M118" s="74" t="b">
        <f t="shared" si="10"/>
        <v>0</v>
      </c>
      <c r="R118" s="74" t="b">
        <f t="shared" si="11"/>
        <v>1</v>
      </c>
    </row>
    <row r="119" spans="1:18" s="74" customFormat="1" ht="12.75" hidden="1">
      <c r="A119" s="72"/>
      <c r="B119" s="44"/>
      <c r="C119" s="46"/>
      <c r="D119" s="47"/>
      <c r="E119" s="236"/>
      <c r="F119" s="255"/>
      <c r="G119" s="244"/>
      <c r="H119" s="247"/>
      <c r="I119" s="71">
        <f t="shared" si="8"/>
      </c>
      <c r="J119" s="71">
        <f t="shared" si="9"/>
      </c>
      <c r="K119" s="50"/>
      <c r="L119" s="59"/>
      <c r="M119" s="74" t="b">
        <f t="shared" si="10"/>
        <v>0</v>
      </c>
      <c r="R119" s="74" t="b">
        <f t="shared" si="11"/>
        <v>1</v>
      </c>
    </row>
    <row r="120" spans="1:18" s="74" customFormat="1" ht="12.75" hidden="1">
      <c r="A120" s="72"/>
      <c r="B120" s="44"/>
      <c r="C120" s="46"/>
      <c r="D120" s="47"/>
      <c r="E120" s="236"/>
      <c r="F120" s="255"/>
      <c r="G120" s="244"/>
      <c r="H120" s="247"/>
      <c r="I120" s="71">
        <f t="shared" si="8"/>
      </c>
      <c r="J120" s="71">
        <f t="shared" si="9"/>
      </c>
      <c r="K120" s="50"/>
      <c r="L120" s="59"/>
      <c r="M120" s="74" t="b">
        <f t="shared" si="10"/>
        <v>0</v>
      </c>
      <c r="R120" s="74" t="b">
        <f t="shared" si="11"/>
        <v>1</v>
      </c>
    </row>
    <row r="121" spans="1:18" s="74" customFormat="1" ht="12.75" hidden="1">
      <c r="A121" s="72"/>
      <c r="B121" s="44"/>
      <c r="C121" s="46"/>
      <c r="D121" s="47"/>
      <c r="E121" s="236"/>
      <c r="F121" s="255"/>
      <c r="G121" s="244"/>
      <c r="H121" s="247"/>
      <c r="I121" s="71">
        <f t="shared" si="8"/>
      </c>
      <c r="J121" s="71">
        <f t="shared" si="9"/>
      </c>
      <c r="K121" s="50"/>
      <c r="L121" s="59"/>
      <c r="M121" s="74" t="b">
        <f t="shared" si="10"/>
        <v>0</v>
      </c>
      <c r="R121" s="74" t="b">
        <f t="shared" si="11"/>
        <v>1</v>
      </c>
    </row>
    <row r="122" spans="1:18" s="74" customFormat="1" ht="12.75" hidden="1">
      <c r="A122" s="72"/>
      <c r="B122" s="44"/>
      <c r="C122" s="46"/>
      <c r="D122" s="47"/>
      <c r="E122" s="236"/>
      <c r="F122" s="255"/>
      <c r="G122" s="244"/>
      <c r="H122" s="247"/>
      <c r="I122" s="71">
        <f t="shared" si="8"/>
      </c>
      <c r="J122" s="71">
        <f t="shared" si="9"/>
      </c>
      <c r="K122" s="50"/>
      <c r="L122" s="59"/>
      <c r="M122" s="74" t="b">
        <f t="shared" si="10"/>
        <v>0</v>
      </c>
      <c r="R122" s="74" t="b">
        <f t="shared" si="11"/>
        <v>1</v>
      </c>
    </row>
    <row r="123" spans="1:18" s="74" customFormat="1" ht="12.75" hidden="1">
      <c r="A123" s="72"/>
      <c r="B123" s="44"/>
      <c r="C123" s="46"/>
      <c r="D123" s="47"/>
      <c r="E123" s="236"/>
      <c r="F123" s="255"/>
      <c r="G123" s="244"/>
      <c r="H123" s="247"/>
      <c r="I123" s="71">
        <f t="shared" si="8"/>
      </c>
      <c r="J123" s="71">
        <f t="shared" si="9"/>
      </c>
      <c r="K123" s="50"/>
      <c r="L123" s="59"/>
      <c r="M123" s="74" t="b">
        <f t="shared" si="10"/>
        <v>0</v>
      </c>
      <c r="R123" s="74" t="b">
        <f t="shared" si="11"/>
        <v>1</v>
      </c>
    </row>
    <row r="124" spans="1:18" s="74" customFormat="1" ht="12.75" hidden="1">
      <c r="A124" s="72"/>
      <c r="B124" s="44"/>
      <c r="C124" s="46"/>
      <c r="D124" s="47"/>
      <c r="E124" s="236"/>
      <c r="F124" s="255"/>
      <c r="G124" s="244"/>
      <c r="H124" s="247"/>
      <c r="I124" s="71">
        <f t="shared" si="8"/>
      </c>
      <c r="J124" s="71">
        <f t="shared" si="9"/>
      </c>
      <c r="K124" s="50"/>
      <c r="L124" s="59"/>
      <c r="M124" s="74" t="b">
        <f t="shared" si="10"/>
        <v>0</v>
      </c>
      <c r="R124" s="74" t="b">
        <f t="shared" si="11"/>
        <v>1</v>
      </c>
    </row>
    <row r="125" spans="1:18" s="74" customFormat="1" ht="12.75" hidden="1">
      <c r="A125" s="72"/>
      <c r="B125" s="44"/>
      <c r="C125" s="46"/>
      <c r="D125" s="47"/>
      <c r="E125" s="236"/>
      <c r="F125" s="255"/>
      <c r="G125" s="244"/>
      <c r="H125" s="247"/>
      <c r="I125" s="71">
        <f t="shared" si="8"/>
      </c>
      <c r="J125" s="71">
        <f t="shared" si="9"/>
      </c>
      <c r="K125" s="50"/>
      <c r="L125" s="59"/>
      <c r="M125" s="74" t="b">
        <f t="shared" si="10"/>
        <v>0</v>
      </c>
      <c r="R125" s="74" t="b">
        <f t="shared" si="11"/>
        <v>1</v>
      </c>
    </row>
    <row r="126" spans="1:18" s="74" customFormat="1" ht="12.75" hidden="1">
      <c r="A126" s="72"/>
      <c r="B126" s="44"/>
      <c r="C126" s="46"/>
      <c r="D126" s="47"/>
      <c r="E126" s="236"/>
      <c r="F126" s="255"/>
      <c r="G126" s="244"/>
      <c r="H126" s="247"/>
      <c r="I126" s="71">
        <f t="shared" si="8"/>
      </c>
      <c r="J126" s="71">
        <f t="shared" si="9"/>
      </c>
      <c r="K126" s="50"/>
      <c r="L126" s="59"/>
      <c r="M126" s="74" t="b">
        <f t="shared" si="10"/>
        <v>0</v>
      </c>
      <c r="R126" s="74" t="b">
        <f t="shared" si="11"/>
        <v>1</v>
      </c>
    </row>
    <row r="127" spans="1:18" s="74" customFormat="1" ht="12.75" hidden="1">
      <c r="A127" s="72"/>
      <c r="B127" s="44"/>
      <c r="C127" s="46"/>
      <c r="D127" s="47"/>
      <c r="E127" s="236"/>
      <c r="F127" s="255"/>
      <c r="G127" s="244"/>
      <c r="H127" s="247"/>
      <c r="I127" s="71">
        <f t="shared" si="8"/>
      </c>
      <c r="J127" s="71">
        <f t="shared" si="9"/>
      </c>
      <c r="K127" s="50"/>
      <c r="L127" s="59"/>
      <c r="M127" s="74" t="b">
        <f t="shared" si="10"/>
        <v>0</v>
      </c>
      <c r="R127" s="74" t="b">
        <f t="shared" si="11"/>
        <v>1</v>
      </c>
    </row>
    <row r="128" spans="1:18" s="74" customFormat="1" ht="12.75" hidden="1">
      <c r="A128" s="72"/>
      <c r="B128" s="44"/>
      <c r="C128" s="46"/>
      <c r="D128" s="47"/>
      <c r="E128" s="236"/>
      <c r="F128" s="255"/>
      <c r="G128" s="244"/>
      <c r="H128" s="247"/>
      <c r="I128" s="71">
        <f t="shared" si="8"/>
      </c>
      <c r="J128" s="71">
        <f t="shared" si="9"/>
      </c>
      <c r="K128" s="50"/>
      <c r="L128" s="59"/>
      <c r="M128" s="74" t="b">
        <f t="shared" si="10"/>
        <v>0</v>
      </c>
      <c r="R128" s="74" t="b">
        <f t="shared" si="11"/>
        <v>1</v>
      </c>
    </row>
    <row r="129" spans="1:18" s="74" customFormat="1" ht="12.75" hidden="1">
      <c r="A129" s="72"/>
      <c r="B129" s="44"/>
      <c r="C129" s="46"/>
      <c r="D129" s="47"/>
      <c r="E129" s="236"/>
      <c r="F129" s="255"/>
      <c r="G129" s="244"/>
      <c r="H129" s="247"/>
      <c r="I129" s="71">
        <f t="shared" si="8"/>
      </c>
      <c r="J129" s="71">
        <f t="shared" si="9"/>
      </c>
      <c r="K129" s="50"/>
      <c r="L129" s="59"/>
      <c r="M129" s="74" t="b">
        <f t="shared" si="10"/>
        <v>0</v>
      </c>
      <c r="R129" s="74" t="b">
        <f t="shared" si="11"/>
        <v>1</v>
      </c>
    </row>
    <row r="130" spans="1:18" s="74" customFormat="1" ht="12.75" hidden="1">
      <c r="A130" s="72"/>
      <c r="B130" s="44"/>
      <c r="C130" s="46"/>
      <c r="D130" s="47"/>
      <c r="E130" s="236"/>
      <c r="F130" s="255"/>
      <c r="G130" s="244"/>
      <c r="H130" s="247"/>
      <c r="I130" s="71">
        <f t="shared" si="8"/>
      </c>
      <c r="J130" s="71">
        <f t="shared" si="9"/>
      </c>
      <c r="K130" s="50"/>
      <c r="L130" s="59"/>
      <c r="M130" s="74" t="b">
        <f t="shared" si="10"/>
        <v>0</v>
      </c>
      <c r="R130" s="74" t="b">
        <f t="shared" si="11"/>
        <v>1</v>
      </c>
    </row>
    <row r="131" spans="1:12" s="74" customFormat="1" ht="12.75">
      <c r="A131" s="72"/>
      <c r="B131" s="120" t="s">
        <v>146</v>
      </c>
      <c r="C131" s="121"/>
      <c r="D131" s="122"/>
      <c r="E131" s="123"/>
      <c r="F131" s="123"/>
      <c r="G131" s="246"/>
      <c r="H131" s="124"/>
      <c r="I131" s="125"/>
      <c r="J131" s="126">
        <f>SUM(J87:J129)</f>
        <v>0</v>
      </c>
      <c r="K131" s="107"/>
      <c r="L131" s="59"/>
    </row>
    <row r="132" spans="1:18" s="60" customFormat="1" ht="12.75">
      <c r="A132" s="59"/>
      <c r="B132" s="315" t="s">
        <v>147</v>
      </c>
      <c r="C132" s="316"/>
      <c r="D132" s="316"/>
      <c r="E132" s="316"/>
      <c r="F132" s="316"/>
      <c r="G132" s="316"/>
      <c r="H132" s="316"/>
      <c r="I132" s="316"/>
      <c r="J132" s="127">
        <f>J85+J131</f>
        <v>3519.04</v>
      </c>
      <c r="K132" s="239"/>
      <c r="L132" s="59"/>
      <c r="R132" s="74"/>
    </row>
    <row r="133" spans="1:18" s="60" customFormat="1" ht="12.75" hidden="1">
      <c r="A133" s="59"/>
      <c r="B133" s="317">
        <f>IF(OR(OR(M16:M45),OR(M46:M75),OR(M76:M105),OR(M106:M130)),"INCOMPLETE","")</f>
      </c>
      <c r="C133" s="317"/>
      <c r="D133" s="317"/>
      <c r="E133" s="317"/>
      <c r="F133" s="317"/>
      <c r="G133" s="317"/>
      <c r="H133" s="317"/>
      <c r="I133" s="317"/>
      <c r="J133" s="317"/>
      <c r="K133" s="317"/>
      <c r="L133" s="59"/>
      <c r="R133" s="60" t="b">
        <f>B133=""</f>
        <v>1</v>
      </c>
    </row>
    <row r="134" spans="1:18" s="60" customFormat="1" ht="12.75">
      <c r="A134" s="59"/>
      <c r="B134" s="59"/>
      <c r="C134" s="59"/>
      <c r="D134" s="59"/>
      <c r="E134" s="59"/>
      <c r="F134" s="59"/>
      <c r="G134" s="237"/>
      <c r="H134" s="59"/>
      <c r="I134" s="59"/>
      <c r="J134" s="59"/>
      <c r="K134" s="237"/>
      <c r="L134" s="59"/>
      <c r="R134" s="74"/>
    </row>
    <row r="135" spans="1:18" s="60" customFormat="1" ht="12.75">
      <c r="A135" s="59"/>
      <c r="B135" s="81" t="s">
        <v>131</v>
      </c>
      <c r="C135" s="59"/>
      <c r="D135" s="59"/>
      <c r="E135" s="59"/>
      <c r="F135" s="59"/>
      <c r="G135" s="237"/>
      <c r="H135" s="59"/>
      <c r="I135" s="59"/>
      <c r="J135" s="59"/>
      <c r="K135" s="237"/>
      <c r="L135" s="59"/>
      <c r="R135" s="74"/>
    </row>
    <row r="136" spans="1:12" s="60" customFormat="1" ht="49.5" customHeight="1">
      <c r="A136" s="59"/>
      <c r="B136" s="223" t="s">
        <v>135</v>
      </c>
      <c r="C136" s="224" t="s">
        <v>136</v>
      </c>
      <c r="D136" s="224" t="s">
        <v>137</v>
      </c>
      <c r="E136" s="224" t="s">
        <v>138</v>
      </c>
      <c r="F136" s="224" t="s">
        <v>139</v>
      </c>
      <c r="G136" s="243" t="s">
        <v>140</v>
      </c>
      <c r="H136" s="224" t="s">
        <v>141</v>
      </c>
      <c r="I136" s="224" t="s">
        <v>142</v>
      </c>
      <c r="J136" s="224" t="s">
        <v>143</v>
      </c>
      <c r="K136" s="238" t="s">
        <v>144</v>
      </c>
      <c r="L136" s="59"/>
    </row>
    <row r="137" spans="1:13" s="60" customFormat="1" ht="12.75">
      <c r="A137" s="59"/>
      <c r="B137" s="44" t="s">
        <v>247</v>
      </c>
      <c r="C137" s="46" t="s">
        <v>205</v>
      </c>
      <c r="D137" s="47" t="s">
        <v>211</v>
      </c>
      <c r="E137" s="236">
        <v>8</v>
      </c>
      <c r="F137" s="255">
        <v>300</v>
      </c>
      <c r="G137" s="244" t="s">
        <v>207</v>
      </c>
      <c r="H137" s="247">
        <v>10.95</v>
      </c>
      <c r="I137" s="71">
        <f aca="true" t="shared" si="12" ref="I137:I168">IF(OR(H137&lt;&gt;"",H137&lt;&gt;0),ROUND((F137/H137),2),"")</f>
        <v>27.4</v>
      </c>
      <c r="J137" s="71">
        <f aca="true" t="shared" si="13" ref="J137:J168">IF(I137&lt;&gt;"",ROUND((E137*I137),2),"")</f>
        <v>219.2</v>
      </c>
      <c r="K137" s="50"/>
      <c r="L137" s="59"/>
      <c r="M137" s="74" t="b">
        <f aca="true" t="shared" si="14" ref="M137:M168">AND(OR(B137="",C137="",D137="",E137="",F137="",G137="",H137=""),B137&amp;C137&amp;D137&amp;E137&amp;F137&amp;G137&amp;H137&amp;K137&lt;&gt;"")</f>
        <v>0</v>
      </c>
    </row>
    <row r="138" spans="1:18" s="60" customFormat="1" ht="12.75">
      <c r="A138" s="59"/>
      <c r="B138" s="44" t="s">
        <v>247</v>
      </c>
      <c r="C138" s="46" t="s">
        <v>205</v>
      </c>
      <c r="D138" s="47" t="s">
        <v>206</v>
      </c>
      <c r="E138" s="236">
        <v>14</v>
      </c>
      <c r="F138" s="255">
        <v>300</v>
      </c>
      <c r="G138" s="244" t="s">
        <v>207</v>
      </c>
      <c r="H138" s="247">
        <v>10.5341</v>
      </c>
      <c r="I138" s="71">
        <f t="shared" si="12"/>
        <v>28.48</v>
      </c>
      <c r="J138" s="71">
        <f t="shared" si="13"/>
        <v>398.72</v>
      </c>
      <c r="K138" s="50"/>
      <c r="L138" s="59"/>
      <c r="M138" s="74" t="b">
        <f t="shared" si="14"/>
        <v>0</v>
      </c>
      <c r="R138" s="74" t="b">
        <f aca="true" t="shared" si="15" ref="R138:R169">AND(B137="",NOT(M138))</f>
        <v>0</v>
      </c>
    </row>
    <row r="139" spans="1:18" s="60" customFormat="1" ht="12.75">
      <c r="A139" s="59"/>
      <c r="B139" s="44" t="s">
        <v>250</v>
      </c>
      <c r="C139" s="46" t="s">
        <v>212</v>
      </c>
      <c r="D139" s="47" t="s">
        <v>206</v>
      </c>
      <c r="E139" s="236">
        <v>8</v>
      </c>
      <c r="F139" s="255">
        <v>405</v>
      </c>
      <c r="G139" s="244" t="s">
        <v>207</v>
      </c>
      <c r="H139" s="247">
        <v>10.5341</v>
      </c>
      <c r="I139" s="71">
        <f t="shared" si="12"/>
        <v>38.45</v>
      </c>
      <c r="J139" s="71">
        <f t="shared" si="13"/>
        <v>307.6</v>
      </c>
      <c r="K139" s="50"/>
      <c r="L139" s="59"/>
      <c r="M139" s="74" t="b">
        <f t="shared" si="14"/>
        <v>0</v>
      </c>
      <c r="R139" s="74" t="b">
        <f t="shared" si="15"/>
        <v>0</v>
      </c>
    </row>
    <row r="140" spans="1:18" s="60" customFormat="1" ht="12.75">
      <c r="A140" s="59"/>
      <c r="B140" s="44" t="s">
        <v>248</v>
      </c>
      <c r="C140" s="46" t="s">
        <v>213</v>
      </c>
      <c r="D140" s="47">
        <v>39845</v>
      </c>
      <c r="E140" s="236">
        <v>5</v>
      </c>
      <c r="F140" s="255">
        <v>350</v>
      </c>
      <c r="G140" s="244" t="s">
        <v>207</v>
      </c>
      <c r="H140" s="247">
        <v>10.5341</v>
      </c>
      <c r="I140" s="71">
        <f t="shared" si="12"/>
        <v>33.23</v>
      </c>
      <c r="J140" s="71">
        <f t="shared" si="13"/>
        <v>166.15</v>
      </c>
      <c r="K140" s="50"/>
      <c r="L140" s="59"/>
      <c r="M140" s="74" t="b">
        <f t="shared" si="14"/>
        <v>0</v>
      </c>
      <c r="R140" s="74" t="b">
        <f t="shared" si="15"/>
        <v>0</v>
      </c>
    </row>
    <row r="141" spans="1:18" s="60" customFormat="1" ht="63.75">
      <c r="A141" s="59"/>
      <c r="B141" s="44" t="s">
        <v>247</v>
      </c>
      <c r="C141" s="46" t="s">
        <v>205</v>
      </c>
      <c r="D141" s="47" t="s">
        <v>209</v>
      </c>
      <c r="E141" s="236">
        <v>52</v>
      </c>
      <c r="F141" s="255">
        <v>300</v>
      </c>
      <c r="G141" s="244" t="s">
        <v>207</v>
      </c>
      <c r="H141" s="247">
        <v>11.3175</v>
      </c>
      <c r="I141" s="71">
        <f t="shared" si="12"/>
        <v>26.51</v>
      </c>
      <c r="J141" s="71">
        <f t="shared" si="13"/>
        <v>1378.52</v>
      </c>
      <c r="K141" s="50" t="s">
        <v>258</v>
      </c>
      <c r="L141" s="59"/>
      <c r="M141" s="74" t="b">
        <f t="shared" si="14"/>
        <v>0</v>
      </c>
      <c r="R141" s="74" t="b">
        <f t="shared" si="15"/>
        <v>0</v>
      </c>
    </row>
    <row r="142" spans="1:18" s="60" customFormat="1" ht="12.75">
      <c r="A142" s="59"/>
      <c r="B142" s="44"/>
      <c r="C142" s="46"/>
      <c r="D142" s="47"/>
      <c r="E142" s="236"/>
      <c r="F142" s="255"/>
      <c r="G142" s="244"/>
      <c r="H142" s="247"/>
      <c r="I142" s="71">
        <f t="shared" si="12"/>
      </c>
      <c r="J142" s="71">
        <f t="shared" si="13"/>
      </c>
      <c r="K142" s="50"/>
      <c r="L142" s="59"/>
      <c r="M142" s="74" t="b">
        <f t="shared" si="14"/>
        <v>0</v>
      </c>
      <c r="R142" s="74" t="b">
        <f t="shared" si="15"/>
        <v>0</v>
      </c>
    </row>
    <row r="143" spans="1:18" s="60" customFormat="1" ht="12.75" hidden="1">
      <c r="A143" s="59"/>
      <c r="B143" s="44"/>
      <c r="C143" s="46"/>
      <c r="D143" s="47"/>
      <c r="E143" s="236"/>
      <c r="F143" s="255"/>
      <c r="G143" s="244"/>
      <c r="H143" s="247"/>
      <c r="I143" s="71">
        <f t="shared" si="12"/>
      </c>
      <c r="J143" s="71">
        <f t="shared" si="13"/>
      </c>
      <c r="K143" s="50"/>
      <c r="L143" s="59"/>
      <c r="M143" s="74" t="b">
        <f t="shared" si="14"/>
        <v>0</v>
      </c>
      <c r="R143" s="74" t="b">
        <f t="shared" si="15"/>
        <v>1</v>
      </c>
    </row>
    <row r="144" spans="1:18" s="60" customFormat="1" ht="12.75" hidden="1">
      <c r="A144" s="59"/>
      <c r="B144" s="44"/>
      <c r="C144" s="46"/>
      <c r="D144" s="47"/>
      <c r="E144" s="236"/>
      <c r="F144" s="255"/>
      <c r="G144" s="244"/>
      <c r="H144" s="247"/>
      <c r="I144" s="71">
        <f t="shared" si="12"/>
      </c>
      <c r="J144" s="71">
        <f t="shared" si="13"/>
      </c>
      <c r="K144" s="50"/>
      <c r="L144" s="59"/>
      <c r="M144" s="74" t="b">
        <f t="shared" si="14"/>
        <v>0</v>
      </c>
      <c r="R144" s="74" t="b">
        <f t="shared" si="15"/>
        <v>1</v>
      </c>
    </row>
    <row r="145" spans="1:18" s="60" customFormat="1" ht="12.75" hidden="1">
      <c r="A145" s="59"/>
      <c r="B145" s="44"/>
      <c r="C145" s="46"/>
      <c r="D145" s="47"/>
      <c r="E145" s="236"/>
      <c r="F145" s="255"/>
      <c r="G145" s="244"/>
      <c r="H145" s="247"/>
      <c r="I145" s="71">
        <f t="shared" si="12"/>
      </c>
      <c r="J145" s="71">
        <f t="shared" si="13"/>
      </c>
      <c r="K145" s="50"/>
      <c r="L145" s="59"/>
      <c r="M145" s="74" t="b">
        <f t="shared" si="14"/>
        <v>0</v>
      </c>
      <c r="R145" s="74" t="b">
        <f t="shared" si="15"/>
        <v>1</v>
      </c>
    </row>
    <row r="146" spans="1:18" s="60" customFormat="1" ht="12.75" hidden="1">
      <c r="A146" s="59"/>
      <c r="B146" s="44"/>
      <c r="C146" s="46"/>
      <c r="D146" s="47"/>
      <c r="E146" s="236"/>
      <c r="F146" s="255"/>
      <c r="G146" s="244"/>
      <c r="H146" s="247"/>
      <c r="I146" s="71">
        <f t="shared" si="12"/>
      </c>
      <c r="J146" s="71">
        <f t="shared" si="13"/>
      </c>
      <c r="K146" s="50"/>
      <c r="L146" s="59"/>
      <c r="M146" s="74" t="b">
        <f t="shared" si="14"/>
        <v>0</v>
      </c>
      <c r="R146" s="74" t="b">
        <f t="shared" si="15"/>
        <v>1</v>
      </c>
    </row>
    <row r="147" spans="1:18" s="60" customFormat="1" ht="12.75" hidden="1">
      <c r="A147" s="59"/>
      <c r="B147" s="44"/>
      <c r="C147" s="46"/>
      <c r="D147" s="47"/>
      <c r="E147" s="236"/>
      <c r="F147" s="255"/>
      <c r="G147" s="244"/>
      <c r="H147" s="247"/>
      <c r="I147" s="71">
        <f t="shared" si="12"/>
      </c>
      <c r="J147" s="71">
        <f t="shared" si="13"/>
      </c>
      <c r="K147" s="50"/>
      <c r="L147" s="59"/>
      <c r="M147" s="74" t="b">
        <f t="shared" si="14"/>
        <v>0</v>
      </c>
      <c r="R147" s="74" t="b">
        <f t="shared" si="15"/>
        <v>1</v>
      </c>
    </row>
    <row r="148" spans="1:18" s="60" customFormat="1" ht="12.75" hidden="1">
      <c r="A148" s="59"/>
      <c r="B148" s="44"/>
      <c r="C148" s="46"/>
      <c r="D148" s="47"/>
      <c r="E148" s="236"/>
      <c r="F148" s="255"/>
      <c r="G148" s="244"/>
      <c r="H148" s="247"/>
      <c r="I148" s="71">
        <f t="shared" si="12"/>
      </c>
      <c r="J148" s="71">
        <f t="shared" si="13"/>
      </c>
      <c r="K148" s="50"/>
      <c r="L148" s="59"/>
      <c r="M148" s="74" t="b">
        <f t="shared" si="14"/>
        <v>0</v>
      </c>
      <c r="R148" s="74" t="b">
        <f t="shared" si="15"/>
        <v>1</v>
      </c>
    </row>
    <row r="149" spans="1:18" s="60" customFormat="1" ht="12.75" hidden="1">
      <c r="A149" s="59"/>
      <c r="B149" s="44"/>
      <c r="C149" s="46"/>
      <c r="D149" s="47"/>
      <c r="E149" s="236"/>
      <c r="F149" s="255"/>
      <c r="G149" s="244"/>
      <c r="H149" s="247"/>
      <c r="I149" s="71">
        <f t="shared" si="12"/>
      </c>
      <c r="J149" s="71">
        <f t="shared" si="13"/>
      </c>
      <c r="K149" s="50"/>
      <c r="L149" s="59"/>
      <c r="M149" s="74" t="b">
        <f t="shared" si="14"/>
        <v>0</v>
      </c>
      <c r="R149" s="74" t="b">
        <f t="shared" si="15"/>
        <v>1</v>
      </c>
    </row>
    <row r="150" spans="1:18" s="60" customFormat="1" ht="12.75" hidden="1">
      <c r="A150" s="59"/>
      <c r="B150" s="44"/>
      <c r="C150" s="46"/>
      <c r="D150" s="47"/>
      <c r="E150" s="236"/>
      <c r="F150" s="255"/>
      <c r="G150" s="244"/>
      <c r="H150" s="247"/>
      <c r="I150" s="71">
        <f t="shared" si="12"/>
      </c>
      <c r="J150" s="71">
        <f t="shared" si="13"/>
      </c>
      <c r="K150" s="50"/>
      <c r="L150" s="59"/>
      <c r="M150" s="74" t="b">
        <f t="shared" si="14"/>
        <v>0</v>
      </c>
      <c r="R150" s="74" t="b">
        <f t="shared" si="15"/>
        <v>1</v>
      </c>
    </row>
    <row r="151" spans="1:18" s="60" customFormat="1" ht="12.75" hidden="1">
      <c r="A151" s="59"/>
      <c r="B151" s="44"/>
      <c r="C151" s="46"/>
      <c r="D151" s="47"/>
      <c r="E151" s="236"/>
      <c r="F151" s="255"/>
      <c r="G151" s="244"/>
      <c r="H151" s="247"/>
      <c r="I151" s="71">
        <f t="shared" si="12"/>
      </c>
      <c r="J151" s="71">
        <f t="shared" si="13"/>
      </c>
      <c r="K151" s="50"/>
      <c r="L151" s="59"/>
      <c r="M151" s="74" t="b">
        <f t="shared" si="14"/>
        <v>0</v>
      </c>
      <c r="R151" s="74" t="b">
        <f t="shared" si="15"/>
        <v>1</v>
      </c>
    </row>
    <row r="152" spans="1:18" s="60" customFormat="1" ht="12.75" hidden="1">
      <c r="A152" s="59"/>
      <c r="B152" s="44"/>
      <c r="C152" s="46"/>
      <c r="D152" s="47"/>
      <c r="E152" s="236"/>
      <c r="F152" s="255"/>
      <c r="G152" s="244"/>
      <c r="H152" s="247"/>
      <c r="I152" s="71">
        <f t="shared" si="12"/>
      </c>
      <c r="J152" s="71">
        <f t="shared" si="13"/>
      </c>
      <c r="K152" s="50"/>
      <c r="L152" s="59"/>
      <c r="M152" s="74" t="b">
        <f t="shared" si="14"/>
        <v>0</v>
      </c>
      <c r="R152" s="74" t="b">
        <f t="shared" si="15"/>
        <v>1</v>
      </c>
    </row>
    <row r="153" spans="1:18" s="60" customFormat="1" ht="12.75" hidden="1">
      <c r="A153" s="59"/>
      <c r="B153" s="44"/>
      <c r="C153" s="46"/>
      <c r="D153" s="47"/>
      <c r="E153" s="236"/>
      <c r="F153" s="255"/>
      <c r="G153" s="244"/>
      <c r="H153" s="247"/>
      <c r="I153" s="71">
        <f t="shared" si="12"/>
      </c>
      <c r="J153" s="71">
        <f t="shared" si="13"/>
      </c>
      <c r="K153" s="50"/>
      <c r="L153" s="59"/>
      <c r="M153" s="74" t="b">
        <f t="shared" si="14"/>
        <v>0</v>
      </c>
      <c r="R153" s="74" t="b">
        <f t="shared" si="15"/>
        <v>1</v>
      </c>
    </row>
    <row r="154" spans="1:18" s="60" customFormat="1" ht="12.75" hidden="1">
      <c r="A154" s="59"/>
      <c r="B154" s="44"/>
      <c r="C154" s="46"/>
      <c r="D154" s="47"/>
      <c r="E154" s="236"/>
      <c r="F154" s="255"/>
      <c r="G154" s="244"/>
      <c r="H154" s="247"/>
      <c r="I154" s="71">
        <f t="shared" si="12"/>
      </c>
      <c r="J154" s="71">
        <f t="shared" si="13"/>
      </c>
      <c r="K154" s="50"/>
      <c r="L154" s="59"/>
      <c r="M154" s="74" t="b">
        <f t="shared" si="14"/>
        <v>0</v>
      </c>
      <c r="R154" s="74" t="b">
        <f t="shared" si="15"/>
        <v>1</v>
      </c>
    </row>
    <row r="155" spans="1:18" s="60" customFormat="1" ht="12.75" hidden="1">
      <c r="A155" s="59"/>
      <c r="B155" s="44"/>
      <c r="C155" s="46"/>
      <c r="D155" s="47"/>
      <c r="E155" s="236"/>
      <c r="F155" s="255"/>
      <c r="G155" s="244"/>
      <c r="H155" s="247"/>
      <c r="I155" s="71">
        <f t="shared" si="12"/>
      </c>
      <c r="J155" s="71">
        <f t="shared" si="13"/>
      </c>
      <c r="K155" s="50"/>
      <c r="L155" s="59"/>
      <c r="M155" s="74" t="b">
        <f t="shared" si="14"/>
        <v>0</v>
      </c>
      <c r="R155" s="74" t="b">
        <f t="shared" si="15"/>
        <v>1</v>
      </c>
    </row>
    <row r="156" spans="1:18" s="60" customFormat="1" ht="12.75" hidden="1">
      <c r="A156" s="59"/>
      <c r="B156" s="44"/>
      <c r="C156" s="46"/>
      <c r="D156" s="47"/>
      <c r="E156" s="236"/>
      <c r="F156" s="255"/>
      <c r="G156" s="244"/>
      <c r="H156" s="247"/>
      <c r="I156" s="71">
        <f t="shared" si="12"/>
      </c>
      <c r="J156" s="71">
        <f t="shared" si="13"/>
      </c>
      <c r="K156" s="50"/>
      <c r="L156" s="59"/>
      <c r="M156" s="74" t="b">
        <f t="shared" si="14"/>
        <v>0</v>
      </c>
      <c r="R156" s="74" t="b">
        <f t="shared" si="15"/>
        <v>1</v>
      </c>
    </row>
    <row r="157" spans="1:18" s="60" customFormat="1" ht="12.75" hidden="1">
      <c r="A157" s="59"/>
      <c r="B157" s="44"/>
      <c r="C157" s="46"/>
      <c r="D157" s="47"/>
      <c r="E157" s="236"/>
      <c r="F157" s="255"/>
      <c r="G157" s="244"/>
      <c r="H157" s="247"/>
      <c r="I157" s="71">
        <f t="shared" si="12"/>
      </c>
      <c r="J157" s="71">
        <f t="shared" si="13"/>
      </c>
      <c r="K157" s="50"/>
      <c r="L157" s="59"/>
      <c r="M157" s="74" t="b">
        <f t="shared" si="14"/>
        <v>0</v>
      </c>
      <c r="R157" s="74" t="b">
        <f t="shared" si="15"/>
        <v>1</v>
      </c>
    </row>
    <row r="158" spans="1:18" s="60" customFormat="1" ht="12.75" hidden="1">
      <c r="A158" s="59"/>
      <c r="B158" s="44"/>
      <c r="C158" s="46"/>
      <c r="D158" s="47"/>
      <c r="E158" s="236"/>
      <c r="F158" s="255"/>
      <c r="G158" s="244"/>
      <c r="H158" s="247"/>
      <c r="I158" s="71">
        <f t="shared" si="12"/>
      </c>
      <c r="J158" s="71">
        <f t="shared" si="13"/>
      </c>
      <c r="K158" s="50"/>
      <c r="L158" s="59"/>
      <c r="M158" s="74" t="b">
        <f t="shared" si="14"/>
        <v>0</v>
      </c>
      <c r="R158" s="74" t="b">
        <f t="shared" si="15"/>
        <v>1</v>
      </c>
    </row>
    <row r="159" spans="1:18" s="60" customFormat="1" ht="12.75" hidden="1">
      <c r="A159" s="59"/>
      <c r="B159" s="44"/>
      <c r="C159" s="46"/>
      <c r="D159" s="47"/>
      <c r="E159" s="236"/>
      <c r="F159" s="255"/>
      <c r="G159" s="244"/>
      <c r="H159" s="247"/>
      <c r="I159" s="71">
        <f t="shared" si="12"/>
      </c>
      <c r="J159" s="71">
        <f t="shared" si="13"/>
      </c>
      <c r="K159" s="50"/>
      <c r="L159" s="59"/>
      <c r="M159" s="74" t="b">
        <f t="shared" si="14"/>
        <v>0</v>
      </c>
      <c r="R159" s="74" t="b">
        <f t="shared" si="15"/>
        <v>1</v>
      </c>
    </row>
    <row r="160" spans="1:18" s="60" customFormat="1" ht="12.75" hidden="1">
      <c r="A160" s="59"/>
      <c r="B160" s="44"/>
      <c r="C160" s="46"/>
      <c r="D160" s="47"/>
      <c r="E160" s="236"/>
      <c r="F160" s="255"/>
      <c r="G160" s="244"/>
      <c r="H160" s="247"/>
      <c r="I160" s="71">
        <f t="shared" si="12"/>
      </c>
      <c r="J160" s="71">
        <f t="shared" si="13"/>
      </c>
      <c r="K160" s="50"/>
      <c r="L160" s="59"/>
      <c r="M160" s="74" t="b">
        <f t="shared" si="14"/>
        <v>0</v>
      </c>
      <c r="R160" s="74" t="b">
        <f t="shared" si="15"/>
        <v>1</v>
      </c>
    </row>
    <row r="161" spans="1:18" s="60" customFormat="1" ht="12.75" hidden="1">
      <c r="A161" s="59"/>
      <c r="B161" s="44"/>
      <c r="C161" s="46"/>
      <c r="D161" s="47"/>
      <c r="E161" s="236"/>
      <c r="F161" s="255"/>
      <c r="G161" s="244"/>
      <c r="H161" s="247"/>
      <c r="I161" s="71">
        <f t="shared" si="12"/>
      </c>
      <c r="J161" s="71">
        <f t="shared" si="13"/>
      </c>
      <c r="K161" s="50"/>
      <c r="L161" s="59"/>
      <c r="M161" s="74" t="b">
        <f t="shared" si="14"/>
        <v>0</v>
      </c>
      <c r="R161" s="74" t="b">
        <f t="shared" si="15"/>
        <v>1</v>
      </c>
    </row>
    <row r="162" spans="1:18" s="60" customFormat="1" ht="12.75" hidden="1">
      <c r="A162" s="59"/>
      <c r="B162" s="44"/>
      <c r="C162" s="46"/>
      <c r="D162" s="47"/>
      <c r="E162" s="236"/>
      <c r="F162" s="255"/>
      <c r="G162" s="244"/>
      <c r="H162" s="247"/>
      <c r="I162" s="71">
        <f t="shared" si="12"/>
      </c>
      <c r="J162" s="71">
        <f t="shared" si="13"/>
      </c>
      <c r="K162" s="50"/>
      <c r="L162" s="59"/>
      <c r="M162" s="74" t="b">
        <f t="shared" si="14"/>
        <v>0</v>
      </c>
      <c r="R162" s="74" t="b">
        <f t="shared" si="15"/>
        <v>1</v>
      </c>
    </row>
    <row r="163" spans="1:18" s="60" customFormat="1" ht="12.75" hidden="1">
      <c r="A163" s="59"/>
      <c r="B163" s="44"/>
      <c r="C163" s="46"/>
      <c r="D163" s="47"/>
      <c r="E163" s="236"/>
      <c r="F163" s="255"/>
      <c r="G163" s="244"/>
      <c r="H163" s="247"/>
      <c r="I163" s="71">
        <f t="shared" si="12"/>
      </c>
      <c r="J163" s="71">
        <f t="shared" si="13"/>
      </c>
      <c r="K163" s="50"/>
      <c r="L163" s="59"/>
      <c r="M163" s="74" t="b">
        <f t="shared" si="14"/>
        <v>0</v>
      </c>
      <c r="R163" s="74" t="b">
        <f t="shared" si="15"/>
        <v>1</v>
      </c>
    </row>
    <row r="164" spans="1:18" s="60" customFormat="1" ht="12.75" hidden="1">
      <c r="A164" s="59"/>
      <c r="B164" s="44"/>
      <c r="C164" s="46"/>
      <c r="D164" s="47"/>
      <c r="E164" s="236"/>
      <c r="F164" s="255"/>
      <c r="G164" s="244"/>
      <c r="H164" s="247"/>
      <c r="I164" s="71">
        <f t="shared" si="12"/>
      </c>
      <c r="J164" s="71">
        <f t="shared" si="13"/>
      </c>
      <c r="K164" s="50"/>
      <c r="L164" s="59"/>
      <c r="M164" s="74" t="b">
        <f t="shared" si="14"/>
        <v>0</v>
      </c>
      <c r="R164" s="74" t="b">
        <f t="shared" si="15"/>
        <v>1</v>
      </c>
    </row>
    <row r="165" spans="1:18" s="60" customFormat="1" ht="12.75" hidden="1">
      <c r="A165" s="59"/>
      <c r="B165" s="44"/>
      <c r="C165" s="46"/>
      <c r="D165" s="47"/>
      <c r="E165" s="236"/>
      <c r="F165" s="255"/>
      <c r="G165" s="244"/>
      <c r="H165" s="247"/>
      <c r="I165" s="71">
        <f t="shared" si="12"/>
      </c>
      <c r="J165" s="71">
        <f t="shared" si="13"/>
      </c>
      <c r="K165" s="50"/>
      <c r="L165" s="59"/>
      <c r="M165" s="74" t="b">
        <f t="shared" si="14"/>
        <v>0</v>
      </c>
      <c r="R165" s="74" t="b">
        <f t="shared" si="15"/>
        <v>1</v>
      </c>
    </row>
    <row r="166" spans="1:18" s="60" customFormat="1" ht="12.75" hidden="1">
      <c r="A166" s="59"/>
      <c r="B166" s="44"/>
      <c r="C166" s="46"/>
      <c r="D166" s="47"/>
      <c r="E166" s="236"/>
      <c r="F166" s="255"/>
      <c r="G166" s="244"/>
      <c r="H166" s="247"/>
      <c r="I166" s="71">
        <f t="shared" si="12"/>
      </c>
      <c r="J166" s="71">
        <f t="shared" si="13"/>
      </c>
      <c r="K166" s="50"/>
      <c r="L166" s="59"/>
      <c r="M166" s="74" t="b">
        <f t="shared" si="14"/>
        <v>0</v>
      </c>
      <c r="R166" s="74" t="b">
        <f t="shared" si="15"/>
        <v>1</v>
      </c>
    </row>
    <row r="167" spans="1:18" s="60" customFormat="1" ht="12.75" hidden="1">
      <c r="A167" s="59"/>
      <c r="B167" s="44"/>
      <c r="C167" s="46"/>
      <c r="D167" s="47"/>
      <c r="E167" s="236"/>
      <c r="F167" s="255"/>
      <c r="G167" s="244"/>
      <c r="H167" s="247"/>
      <c r="I167" s="71">
        <f t="shared" si="12"/>
      </c>
      <c r="J167" s="71">
        <f t="shared" si="13"/>
      </c>
      <c r="K167" s="50"/>
      <c r="L167" s="59"/>
      <c r="M167" s="74" t="b">
        <f t="shared" si="14"/>
        <v>0</v>
      </c>
      <c r="R167" s="74" t="b">
        <f t="shared" si="15"/>
        <v>1</v>
      </c>
    </row>
    <row r="168" spans="1:18" s="60" customFormat="1" ht="12.75" hidden="1">
      <c r="A168" s="59"/>
      <c r="B168" s="44"/>
      <c r="C168" s="46"/>
      <c r="D168" s="47"/>
      <c r="E168" s="236"/>
      <c r="F168" s="255"/>
      <c r="G168" s="244"/>
      <c r="H168" s="247"/>
      <c r="I168" s="71">
        <f t="shared" si="12"/>
      </c>
      <c r="J168" s="71">
        <f t="shared" si="13"/>
      </c>
      <c r="K168" s="50"/>
      <c r="L168" s="59"/>
      <c r="M168" s="74" t="b">
        <f t="shared" si="14"/>
        <v>0</v>
      </c>
      <c r="R168" s="74" t="b">
        <f t="shared" si="15"/>
        <v>1</v>
      </c>
    </row>
    <row r="169" spans="1:18" s="60" customFormat="1" ht="12.75" hidden="1">
      <c r="A169" s="59"/>
      <c r="B169" s="44"/>
      <c r="C169" s="46"/>
      <c r="D169" s="47"/>
      <c r="E169" s="236"/>
      <c r="F169" s="255"/>
      <c r="G169" s="244"/>
      <c r="H169" s="247"/>
      <c r="I169" s="71">
        <f aca="true" t="shared" si="16" ref="I169:I200">IF(OR(H169&lt;&gt;"",H169&lt;&gt;0),ROUND((F169/H169),2),"")</f>
      </c>
      <c r="J169" s="71">
        <f aca="true" t="shared" si="17" ref="J169:J200">IF(I169&lt;&gt;"",ROUND((E169*I169),2),"")</f>
      </c>
      <c r="K169" s="50"/>
      <c r="L169" s="59"/>
      <c r="M169" s="74" t="b">
        <f aca="true" t="shared" si="18" ref="M169:M205">AND(OR(B169="",C169="",D169="",E169="",F169="",G169="",H169=""),B169&amp;C169&amp;D169&amp;E169&amp;F169&amp;G169&amp;H169&amp;K169&lt;&gt;"")</f>
        <v>0</v>
      </c>
      <c r="R169" s="74" t="b">
        <f t="shared" si="15"/>
        <v>1</v>
      </c>
    </row>
    <row r="170" spans="1:18" s="60" customFormat="1" ht="12.75" hidden="1">
      <c r="A170" s="59"/>
      <c r="B170" s="44"/>
      <c r="C170" s="46"/>
      <c r="D170" s="47"/>
      <c r="E170" s="236"/>
      <c r="F170" s="255"/>
      <c r="G170" s="244"/>
      <c r="H170" s="247"/>
      <c r="I170" s="71">
        <f t="shared" si="16"/>
      </c>
      <c r="J170" s="71">
        <f t="shared" si="17"/>
      </c>
      <c r="K170" s="50"/>
      <c r="L170" s="59"/>
      <c r="M170" s="74" t="b">
        <f t="shared" si="18"/>
        <v>0</v>
      </c>
      <c r="R170" s="74" t="b">
        <f aca="true" t="shared" si="19" ref="R170:R205">AND(B169="",NOT(M170))</f>
        <v>1</v>
      </c>
    </row>
    <row r="171" spans="1:18" s="60" customFormat="1" ht="12.75" hidden="1">
      <c r="A171" s="59"/>
      <c r="B171" s="44"/>
      <c r="C171" s="46"/>
      <c r="D171" s="47"/>
      <c r="E171" s="236"/>
      <c r="F171" s="255"/>
      <c r="G171" s="244"/>
      <c r="H171" s="247"/>
      <c r="I171" s="71">
        <f t="shared" si="16"/>
      </c>
      <c r="J171" s="71">
        <f t="shared" si="17"/>
      </c>
      <c r="K171" s="50"/>
      <c r="L171" s="59"/>
      <c r="M171" s="74" t="b">
        <f t="shared" si="18"/>
        <v>0</v>
      </c>
      <c r="R171" s="74" t="b">
        <f t="shared" si="19"/>
        <v>1</v>
      </c>
    </row>
    <row r="172" spans="1:18" s="60" customFormat="1" ht="12.75" hidden="1">
      <c r="A172" s="59"/>
      <c r="B172" s="44"/>
      <c r="C172" s="46"/>
      <c r="D172" s="47"/>
      <c r="E172" s="236"/>
      <c r="F172" s="255"/>
      <c r="G172" s="244"/>
      <c r="H172" s="247"/>
      <c r="I172" s="71">
        <f t="shared" si="16"/>
      </c>
      <c r="J172" s="71">
        <f t="shared" si="17"/>
      </c>
      <c r="K172" s="50"/>
      <c r="L172" s="59"/>
      <c r="M172" s="74" t="b">
        <f t="shared" si="18"/>
        <v>0</v>
      </c>
      <c r="R172" s="74" t="b">
        <f t="shared" si="19"/>
        <v>1</v>
      </c>
    </row>
    <row r="173" spans="1:18" s="60" customFormat="1" ht="12.75" hidden="1">
      <c r="A173" s="59"/>
      <c r="B173" s="44"/>
      <c r="C173" s="46"/>
      <c r="D173" s="47"/>
      <c r="E173" s="236"/>
      <c r="F173" s="255"/>
      <c r="G173" s="244"/>
      <c r="H173" s="247"/>
      <c r="I173" s="71">
        <f t="shared" si="16"/>
      </c>
      <c r="J173" s="71">
        <f t="shared" si="17"/>
      </c>
      <c r="K173" s="50"/>
      <c r="L173" s="59"/>
      <c r="M173" s="74" t="b">
        <f t="shared" si="18"/>
        <v>0</v>
      </c>
      <c r="R173" s="74" t="b">
        <f t="shared" si="19"/>
        <v>1</v>
      </c>
    </row>
    <row r="174" spans="1:18" s="60" customFormat="1" ht="12.75" hidden="1">
      <c r="A174" s="59"/>
      <c r="B174" s="44"/>
      <c r="C174" s="46"/>
      <c r="D174" s="47"/>
      <c r="E174" s="236"/>
      <c r="F174" s="255"/>
      <c r="G174" s="244"/>
      <c r="H174" s="247"/>
      <c r="I174" s="71">
        <f t="shared" si="16"/>
      </c>
      <c r="J174" s="71">
        <f t="shared" si="17"/>
      </c>
      <c r="K174" s="50"/>
      <c r="L174" s="59"/>
      <c r="M174" s="74" t="b">
        <f t="shared" si="18"/>
        <v>0</v>
      </c>
      <c r="R174" s="74" t="b">
        <f t="shared" si="19"/>
        <v>1</v>
      </c>
    </row>
    <row r="175" spans="1:18" s="60" customFormat="1" ht="12.75" hidden="1">
      <c r="A175" s="59"/>
      <c r="B175" s="44"/>
      <c r="C175" s="46"/>
      <c r="D175" s="47"/>
      <c r="E175" s="236"/>
      <c r="F175" s="255"/>
      <c r="G175" s="244"/>
      <c r="H175" s="247"/>
      <c r="I175" s="71">
        <f t="shared" si="16"/>
      </c>
      <c r="J175" s="71">
        <f t="shared" si="17"/>
      </c>
      <c r="K175" s="50"/>
      <c r="L175" s="59"/>
      <c r="M175" s="74" t="b">
        <f t="shared" si="18"/>
        <v>0</v>
      </c>
      <c r="R175" s="74" t="b">
        <f t="shared" si="19"/>
        <v>1</v>
      </c>
    </row>
    <row r="176" spans="1:18" s="60" customFormat="1" ht="12.75" hidden="1">
      <c r="A176" s="59"/>
      <c r="B176" s="44"/>
      <c r="C176" s="46"/>
      <c r="D176" s="47"/>
      <c r="E176" s="236"/>
      <c r="F176" s="255"/>
      <c r="G176" s="244"/>
      <c r="H176" s="247"/>
      <c r="I176" s="71">
        <f t="shared" si="16"/>
      </c>
      <c r="J176" s="71">
        <f t="shared" si="17"/>
      </c>
      <c r="K176" s="50"/>
      <c r="L176" s="59"/>
      <c r="M176" s="74" t="b">
        <f t="shared" si="18"/>
        <v>0</v>
      </c>
      <c r="R176" s="74" t="b">
        <f t="shared" si="19"/>
        <v>1</v>
      </c>
    </row>
    <row r="177" spans="1:18" s="60" customFormat="1" ht="12.75" hidden="1">
      <c r="A177" s="59"/>
      <c r="B177" s="44"/>
      <c r="C177" s="46"/>
      <c r="D177" s="47"/>
      <c r="E177" s="236"/>
      <c r="F177" s="255"/>
      <c r="G177" s="244"/>
      <c r="H177" s="247"/>
      <c r="I177" s="71">
        <f t="shared" si="16"/>
      </c>
      <c r="J177" s="71">
        <f t="shared" si="17"/>
      </c>
      <c r="K177" s="50"/>
      <c r="L177" s="59"/>
      <c r="M177" s="74" t="b">
        <f t="shared" si="18"/>
        <v>0</v>
      </c>
      <c r="R177" s="74" t="b">
        <f t="shared" si="19"/>
        <v>1</v>
      </c>
    </row>
    <row r="178" spans="1:18" s="60" customFormat="1" ht="12.75" hidden="1">
      <c r="A178" s="59"/>
      <c r="B178" s="44"/>
      <c r="C178" s="46"/>
      <c r="D178" s="47"/>
      <c r="E178" s="236"/>
      <c r="F178" s="255"/>
      <c r="G178" s="244"/>
      <c r="H178" s="247"/>
      <c r="I178" s="71">
        <f t="shared" si="16"/>
      </c>
      <c r="J178" s="71">
        <f t="shared" si="17"/>
      </c>
      <c r="K178" s="50"/>
      <c r="L178" s="59"/>
      <c r="M178" s="74" t="b">
        <f t="shared" si="18"/>
        <v>0</v>
      </c>
      <c r="R178" s="74" t="b">
        <f t="shared" si="19"/>
        <v>1</v>
      </c>
    </row>
    <row r="179" spans="1:18" s="60" customFormat="1" ht="12.75" hidden="1">
      <c r="A179" s="59"/>
      <c r="B179" s="44"/>
      <c r="C179" s="46"/>
      <c r="D179" s="47"/>
      <c r="E179" s="236"/>
      <c r="F179" s="255"/>
      <c r="G179" s="244"/>
      <c r="H179" s="247"/>
      <c r="I179" s="71">
        <f t="shared" si="16"/>
      </c>
      <c r="J179" s="71">
        <f t="shared" si="17"/>
      </c>
      <c r="K179" s="50"/>
      <c r="L179" s="59"/>
      <c r="M179" s="74" t="b">
        <f t="shared" si="18"/>
        <v>0</v>
      </c>
      <c r="R179" s="74" t="b">
        <f t="shared" si="19"/>
        <v>1</v>
      </c>
    </row>
    <row r="180" spans="1:18" s="60" customFormat="1" ht="12.75" hidden="1">
      <c r="A180" s="59"/>
      <c r="B180" s="44"/>
      <c r="C180" s="46"/>
      <c r="D180" s="47"/>
      <c r="E180" s="236"/>
      <c r="F180" s="255"/>
      <c r="G180" s="244"/>
      <c r="H180" s="247"/>
      <c r="I180" s="71">
        <f t="shared" si="16"/>
      </c>
      <c r="J180" s="71">
        <f t="shared" si="17"/>
      </c>
      <c r="K180" s="50"/>
      <c r="L180" s="59"/>
      <c r="M180" s="74" t="b">
        <f t="shared" si="18"/>
        <v>0</v>
      </c>
      <c r="R180" s="74" t="b">
        <f t="shared" si="19"/>
        <v>1</v>
      </c>
    </row>
    <row r="181" spans="1:18" s="60" customFormat="1" ht="12.75" hidden="1">
      <c r="A181" s="59"/>
      <c r="B181" s="44"/>
      <c r="C181" s="46"/>
      <c r="D181" s="47"/>
      <c r="E181" s="236"/>
      <c r="F181" s="255"/>
      <c r="G181" s="244"/>
      <c r="H181" s="247"/>
      <c r="I181" s="71">
        <f t="shared" si="16"/>
      </c>
      <c r="J181" s="71">
        <f t="shared" si="17"/>
      </c>
      <c r="K181" s="50"/>
      <c r="L181" s="59"/>
      <c r="M181" s="74" t="b">
        <f t="shared" si="18"/>
        <v>0</v>
      </c>
      <c r="R181" s="74" t="b">
        <f t="shared" si="19"/>
        <v>1</v>
      </c>
    </row>
    <row r="182" spans="1:18" s="60" customFormat="1" ht="12.75" hidden="1">
      <c r="A182" s="59"/>
      <c r="B182" s="44"/>
      <c r="C182" s="46"/>
      <c r="D182" s="47"/>
      <c r="E182" s="236"/>
      <c r="F182" s="255"/>
      <c r="G182" s="244"/>
      <c r="H182" s="247"/>
      <c r="I182" s="71">
        <f t="shared" si="16"/>
      </c>
      <c r="J182" s="71">
        <f t="shared" si="17"/>
      </c>
      <c r="K182" s="50"/>
      <c r="L182" s="59"/>
      <c r="M182" s="74" t="b">
        <f t="shared" si="18"/>
        <v>0</v>
      </c>
      <c r="R182" s="74" t="b">
        <f t="shared" si="19"/>
        <v>1</v>
      </c>
    </row>
    <row r="183" spans="1:18" s="60" customFormat="1" ht="12.75" hidden="1">
      <c r="A183" s="59"/>
      <c r="B183" s="44"/>
      <c r="C183" s="46"/>
      <c r="D183" s="47"/>
      <c r="E183" s="236"/>
      <c r="F183" s="255"/>
      <c r="G183" s="244"/>
      <c r="H183" s="247"/>
      <c r="I183" s="71">
        <f t="shared" si="16"/>
      </c>
      <c r="J183" s="71">
        <f t="shared" si="17"/>
      </c>
      <c r="K183" s="50"/>
      <c r="L183" s="59"/>
      <c r="M183" s="74" t="b">
        <f t="shared" si="18"/>
        <v>0</v>
      </c>
      <c r="R183" s="74" t="b">
        <f t="shared" si="19"/>
        <v>1</v>
      </c>
    </row>
    <row r="184" spans="1:18" s="60" customFormat="1" ht="12.75" hidden="1">
      <c r="A184" s="59"/>
      <c r="B184" s="44"/>
      <c r="C184" s="46"/>
      <c r="D184" s="47"/>
      <c r="E184" s="236"/>
      <c r="F184" s="255"/>
      <c r="G184" s="244"/>
      <c r="H184" s="247"/>
      <c r="I184" s="71">
        <f t="shared" si="16"/>
      </c>
      <c r="J184" s="71">
        <f t="shared" si="17"/>
      </c>
      <c r="K184" s="50"/>
      <c r="L184" s="59"/>
      <c r="M184" s="74" t="b">
        <f t="shared" si="18"/>
        <v>0</v>
      </c>
      <c r="R184" s="74" t="b">
        <f t="shared" si="19"/>
        <v>1</v>
      </c>
    </row>
    <row r="185" spans="1:18" s="60" customFormat="1" ht="12.75" hidden="1">
      <c r="A185" s="59"/>
      <c r="B185" s="44"/>
      <c r="C185" s="46"/>
      <c r="D185" s="47"/>
      <c r="E185" s="236"/>
      <c r="F185" s="255"/>
      <c r="G185" s="244"/>
      <c r="H185" s="247"/>
      <c r="I185" s="71">
        <f t="shared" si="16"/>
      </c>
      <c r="J185" s="71">
        <f t="shared" si="17"/>
      </c>
      <c r="K185" s="50"/>
      <c r="L185" s="59"/>
      <c r="M185" s="74" t="b">
        <f t="shared" si="18"/>
        <v>0</v>
      </c>
      <c r="R185" s="74" t="b">
        <f t="shared" si="19"/>
        <v>1</v>
      </c>
    </row>
    <row r="186" spans="1:18" s="60" customFormat="1" ht="12.75" hidden="1">
      <c r="A186" s="59"/>
      <c r="B186" s="44"/>
      <c r="C186" s="46"/>
      <c r="D186" s="47"/>
      <c r="E186" s="236"/>
      <c r="F186" s="255"/>
      <c r="G186" s="244"/>
      <c r="H186" s="247"/>
      <c r="I186" s="71">
        <f t="shared" si="16"/>
      </c>
      <c r="J186" s="71">
        <f t="shared" si="17"/>
      </c>
      <c r="K186" s="50"/>
      <c r="L186" s="59"/>
      <c r="M186" s="74" t="b">
        <f t="shared" si="18"/>
        <v>0</v>
      </c>
      <c r="R186" s="74" t="b">
        <f t="shared" si="19"/>
        <v>1</v>
      </c>
    </row>
    <row r="187" spans="1:18" s="60" customFormat="1" ht="12.75" hidden="1">
      <c r="A187" s="59"/>
      <c r="B187" s="44"/>
      <c r="C187" s="46"/>
      <c r="D187" s="47"/>
      <c r="E187" s="236"/>
      <c r="F187" s="255"/>
      <c r="G187" s="244"/>
      <c r="H187" s="247"/>
      <c r="I187" s="71">
        <f t="shared" si="16"/>
      </c>
      <c r="J187" s="71">
        <f t="shared" si="17"/>
      </c>
      <c r="K187" s="50"/>
      <c r="L187" s="59"/>
      <c r="M187" s="74" t="b">
        <f t="shared" si="18"/>
        <v>0</v>
      </c>
      <c r="R187" s="74" t="b">
        <f t="shared" si="19"/>
        <v>1</v>
      </c>
    </row>
    <row r="188" spans="1:18" s="60" customFormat="1" ht="12.75" hidden="1">
      <c r="A188" s="59"/>
      <c r="B188" s="44"/>
      <c r="C188" s="46"/>
      <c r="D188" s="47"/>
      <c r="E188" s="236"/>
      <c r="F188" s="255"/>
      <c r="G188" s="244"/>
      <c r="H188" s="247"/>
      <c r="I188" s="71">
        <f t="shared" si="16"/>
      </c>
      <c r="J188" s="71">
        <f t="shared" si="17"/>
      </c>
      <c r="K188" s="50"/>
      <c r="L188" s="59"/>
      <c r="M188" s="74" t="b">
        <f t="shared" si="18"/>
        <v>0</v>
      </c>
      <c r="R188" s="74" t="b">
        <f t="shared" si="19"/>
        <v>1</v>
      </c>
    </row>
    <row r="189" spans="1:18" s="60" customFormat="1" ht="12.75" hidden="1">
      <c r="A189" s="59"/>
      <c r="B189" s="44"/>
      <c r="C189" s="46"/>
      <c r="D189" s="47"/>
      <c r="E189" s="236"/>
      <c r="F189" s="255"/>
      <c r="G189" s="244"/>
      <c r="H189" s="247"/>
      <c r="I189" s="71">
        <f t="shared" si="16"/>
      </c>
      <c r="J189" s="71">
        <f t="shared" si="17"/>
      </c>
      <c r="K189" s="50"/>
      <c r="L189" s="59"/>
      <c r="M189" s="74" t="b">
        <f t="shared" si="18"/>
        <v>0</v>
      </c>
      <c r="R189" s="74" t="b">
        <f t="shared" si="19"/>
        <v>1</v>
      </c>
    </row>
    <row r="190" spans="1:18" s="60" customFormat="1" ht="12.75" hidden="1">
      <c r="A190" s="59"/>
      <c r="B190" s="44"/>
      <c r="C190" s="46"/>
      <c r="D190" s="47"/>
      <c r="E190" s="236"/>
      <c r="F190" s="255"/>
      <c r="G190" s="244"/>
      <c r="H190" s="247"/>
      <c r="I190" s="71">
        <f t="shared" si="16"/>
      </c>
      <c r="J190" s="71">
        <f t="shared" si="17"/>
      </c>
      <c r="K190" s="50"/>
      <c r="L190" s="59"/>
      <c r="M190" s="74" t="b">
        <f t="shared" si="18"/>
        <v>0</v>
      </c>
      <c r="R190" s="74" t="b">
        <f t="shared" si="19"/>
        <v>1</v>
      </c>
    </row>
    <row r="191" spans="1:18" s="60" customFormat="1" ht="12.75" hidden="1">
      <c r="A191" s="59"/>
      <c r="B191" s="44"/>
      <c r="C191" s="46"/>
      <c r="D191" s="47"/>
      <c r="E191" s="236"/>
      <c r="F191" s="255"/>
      <c r="G191" s="244"/>
      <c r="H191" s="247"/>
      <c r="I191" s="71">
        <f t="shared" si="16"/>
      </c>
      <c r="J191" s="71">
        <f t="shared" si="17"/>
      </c>
      <c r="K191" s="50"/>
      <c r="L191" s="59"/>
      <c r="M191" s="74" t="b">
        <f t="shared" si="18"/>
        <v>0</v>
      </c>
      <c r="R191" s="74" t="b">
        <f t="shared" si="19"/>
        <v>1</v>
      </c>
    </row>
    <row r="192" spans="1:18" s="60" customFormat="1" ht="12.75" hidden="1">
      <c r="A192" s="59"/>
      <c r="B192" s="44"/>
      <c r="C192" s="46"/>
      <c r="D192" s="47"/>
      <c r="E192" s="236"/>
      <c r="F192" s="255"/>
      <c r="G192" s="244"/>
      <c r="H192" s="247"/>
      <c r="I192" s="71">
        <f t="shared" si="16"/>
      </c>
      <c r="J192" s="71">
        <f t="shared" si="17"/>
      </c>
      <c r="K192" s="50"/>
      <c r="L192" s="59"/>
      <c r="M192" s="74" t="b">
        <f t="shared" si="18"/>
        <v>0</v>
      </c>
      <c r="R192" s="74" t="b">
        <f t="shared" si="19"/>
        <v>1</v>
      </c>
    </row>
    <row r="193" spans="1:18" s="60" customFormat="1" ht="12.75" hidden="1">
      <c r="A193" s="59"/>
      <c r="B193" s="44"/>
      <c r="C193" s="46"/>
      <c r="D193" s="47"/>
      <c r="E193" s="236"/>
      <c r="F193" s="255"/>
      <c r="G193" s="244"/>
      <c r="H193" s="247"/>
      <c r="I193" s="71">
        <f t="shared" si="16"/>
      </c>
      <c r="J193" s="71">
        <f t="shared" si="17"/>
      </c>
      <c r="K193" s="50"/>
      <c r="L193" s="59"/>
      <c r="M193" s="74" t="b">
        <f t="shared" si="18"/>
        <v>0</v>
      </c>
      <c r="R193" s="74" t="b">
        <f t="shared" si="19"/>
        <v>1</v>
      </c>
    </row>
    <row r="194" spans="1:18" s="60" customFormat="1" ht="12.75" hidden="1">
      <c r="A194" s="59"/>
      <c r="B194" s="44"/>
      <c r="C194" s="46"/>
      <c r="D194" s="47"/>
      <c r="E194" s="236"/>
      <c r="F194" s="255"/>
      <c r="G194" s="244"/>
      <c r="H194" s="247"/>
      <c r="I194" s="71">
        <f t="shared" si="16"/>
      </c>
      <c r="J194" s="71">
        <f t="shared" si="17"/>
      </c>
      <c r="K194" s="50"/>
      <c r="L194" s="59"/>
      <c r="M194" s="74" t="b">
        <f t="shared" si="18"/>
        <v>0</v>
      </c>
      <c r="R194" s="74" t="b">
        <f t="shared" si="19"/>
        <v>1</v>
      </c>
    </row>
    <row r="195" spans="1:18" s="60" customFormat="1" ht="12.75" hidden="1">
      <c r="A195" s="59"/>
      <c r="B195" s="44"/>
      <c r="C195" s="46"/>
      <c r="D195" s="47"/>
      <c r="E195" s="236"/>
      <c r="F195" s="255"/>
      <c r="G195" s="244"/>
      <c r="H195" s="247"/>
      <c r="I195" s="71">
        <f t="shared" si="16"/>
      </c>
      <c r="J195" s="71">
        <f t="shared" si="17"/>
      </c>
      <c r="K195" s="50"/>
      <c r="L195" s="59"/>
      <c r="M195" s="74" t="b">
        <f t="shared" si="18"/>
        <v>0</v>
      </c>
      <c r="R195" s="74" t="b">
        <f t="shared" si="19"/>
        <v>1</v>
      </c>
    </row>
    <row r="196" spans="1:18" s="60" customFormat="1" ht="12.75" hidden="1">
      <c r="A196" s="59"/>
      <c r="B196" s="44"/>
      <c r="C196" s="46"/>
      <c r="D196" s="47"/>
      <c r="E196" s="236"/>
      <c r="F196" s="255"/>
      <c r="G196" s="244"/>
      <c r="H196" s="247"/>
      <c r="I196" s="71">
        <f t="shared" si="16"/>
      </c>
      <c r="J196" s="71">
        <f t="shared" si="17"/>
      </c>
      <c r="K196" s="50"/>
      <c r="L196" s="59"/>
      <c r="M196" s="74" t="b">
        <f t="shared" si="18"/>
        <v>0</v>
      </c>
      <c r="R196" s="74" t="b">
        <f t="shared" si="19"/>
        <v>1</v>
      </c>
    </row>
    <row r="197" spans="1:18" s="60" customFormat="1" ht="12.75" hidden="1">
      <c r="A197" s="59"/>
      <c r="B197" s="44"/>
      <c r="C197" s="46"/>
      <c r="D197" s="47"/>
      <c r="E197" s="236"/>
      <c r="F197" s="255"/>
      <c r="G197" s="244"/>
      <c r="H197" s="247"/>
      <c r="I197" s="71">
        <f t="shared" si="16"/>
      </c>
      <c r="J197" s="71">
        <f t="shared" si="17"/>
      </c>
      <c r="K197" s="50"/>
      <c r="L197" s="59"/>
      <c r="M197" s="74" t="b">
        <f t="shared" si="18"/>
        <v>0</v>
      </c>
      <c r="R197" s="74" t="b">
        <f t="shared" si="19"/>
        <v>1</v>
      </c>
    </row>
    <row r="198" spans="1:18" s="60" customFormat="1" ht="12.75" hidden="1">
      <c r="A198" s="59"/>
      <c r="B198" s="44"/>
      <c r="C198" s="46"/>
      <c r="D198" s="47"/>
      <c r="E198" s="236"/>
      <c r="F198" s="255"/>
      <c r="G198" s="244"/>
      <c r="H198" s="247"/>
      <c r="I198" s="71">
        <f t="shared" si="16"/>
      </c>
      <c r="J198" s="71">
        <f t="shared" si="17"/>
      </c>
      <c r="K198" s="50"/>
      <c r="L198" s="59"/>
      <c r="M198" s="74" t="b">
        <f t="shared" si="18"/>
        <v>0</v>
      </c>
      <c r="R198" s="74" t="b">
        <f t="shared" si="19"/>
        <v>1</v>
      </c>
    </row>
    <row r="199" spans="1:18" s="60" customFormat="1" ht="12.75" hidden="1">
      <c r="A199" s="59"/>
      <c r="B199" s="44"/>
      <c r="C199" s="46"/>
      <c r="D199" s="47"/>
      <c r="E199" s="236"/>
      <c r="F199" s="255"/>
      <c r="G199" s="244"/>
      <c r="H199" s="247"/>
      <c r="I199" s="71">
        <f t="shared" si="16"/>
      </c>
      <c r="J199" s="71">
        <f t="shared" si="17"/>
      </c>
      <c r="K199" s="50"/>
      <c r="L199" s="59"/>
      <c r="M199" s="74" t="b">
        <f t="shared" si="18"/>
        <v>0</v>
      </c>
      <c r="R199" s="74" t="b">
        <f t="shared" si="19"/>
        <v>1</v>
      </c>
    </row>
    <row r="200" spans="1:18" s="60" customFormat="1" ht="12.75" hidden="1">
      <c r="A200" s="59"/>
      <c r="B200" s="44"/>
      <c r="C200" s="46"/>
      <c r="D200" s="47"/>
      <c r="E200" s="236"/>
      <c r="F200" s="255"/>
      <c r="G200" s="244"/>
      <c r="H200" s="247"/>
      <c r="I200" s="71">
        <f t="shared" si="16"/>
      </c>
      <c r="J200" s="71">
        <f t="shared" si="17"/>
      </c>
      <c r="K200" s="50"/>
      <c r="L200" s="59"/>
      <c r="M200" s="74" t="b">
        <f t="shared" si="18"/>
        <v>0</v>
      </c>
      <c r="R200" s="74" t="b">
        <f t="shared" si="19"/>
        <v>1</v>
      </c>
    </row>
    <row r="201" spans="1:18" s="60" customFormat="1" ht="12.75" hidden="1">
      <c r="A201" s="59"/>
      <c r="B201" s="44"/>
      <c r="C201" s="46"/>
      <c r="D201" s="47"/>
      <c r="E201" s="236"/>
      <c r="F201" s="255"/>
      <c r="G201" s="244"/>
      <c r="H201" s="247"/>
      <c r="I201" s="71">
        <f>IF(OR(H201&lt;&gt;"",H201&lt;&gt;0),ROUND((F201/H201),2),"")</f>
      </c>
      <c r="J201" s="71">
        <f>IF(I201&lt;&gt;"",ROUND((E201*I201),2),"")</f>
      </c>
      <c r="K201" s="50"/>
      <c r="L201" s="59"/>
      <c r="M201" s="74" t="b">
        <f t="shared" si="18"/>
        <v>0</v>
      </c>
      <c r="R201" s="74" t="b">
        <f t="shared" si="19"/>
        <v>1</v>
      </c>
    </row>
    <row r="202" spans="1:18" s="60" customFormat="1" ht="12.75" hidden="1">
      <c r="A202" s="59"/>
      <c r="B202" s="44"/>
      <c r="C202" s="46"/>
      <c r="D202" s="47"/>
      <c r="E202" s="236"/>
      <c r="F202" s="255"/>
      <c r="G202" s="244"/>
      <c r="H202" s="247"/>
      <c r="I202" s="71">
        <f>IF(OR(H202&lt;&gt;"",H202&lt;&gt;0),ROUND((F202/H202),2),"")</f>
      </c>
      <c r="J202" s="71">
        <f>IF(I202&lt;&gt;"",ROUND((E202*I202),2),"")</f>
      </c>
      <c r="K202" s="50"/>
      <c r="L202" s="59"/>
      <c r="M202" s="74" t="b">
        <f t="shared" si="18"/>
        <v>0</v>
      </c>
      <c r="R202" s="74" t="b">
        <f t="shared" si="19"/>
        <v>1</v>
      </c>
    </row>
    <row r="203" spans="1:18" s="60" customFormat="1" ht="12.75" hidden="1">
      <c r="A203" s="59"/>
      <c r="B203" s="44"/>
      <c r="C203" s="46"/>
      <c r="D203" s="47"/>
      <c r="E203" s="236"/>
      <c r="F203" s="255"/>
      <c r="G203" s="244"/>
      <c r="H203" s="247"/>
      <c r="I203" s="71">
        <f>IF(OR(H203&lt;&gt;"",H203&lt;&gt;0),ROUND((F203/H203),2),"")</f>
      </c>
      <c r="J203" s="71">
        <f>IF(I203&lt;&gt;"",ROUND((E203*I203),2),"")</f>
      </c>
      <c r="K203" s="50"/>
      <c r="L203" s="59"/>
      <c r="M203" s="74" t="b">
        <f t="shared" si="18"/>
        <v>0</v>
      </c>
      <c r="R203" s="74" t="b">
        <f t="shared" si="19"/>
        <v>1</v>
      </c>
    </row>
    <row r="204" spans="1:18" s="60" customFormat="1" ht="12.75" hidden="1">
      <c r="A204" s="59"/>
      <c r="B204" s="44"/>
      <c r="C204" s="46"/>
      <c r="D204" s="47"/>
      <c r="E204" s="236"/>
      <c r="F204" s="255"/>
      <c r="G204" s="244"/>
      <c r="H204" s="247"/>
      <c r="I204" s="71">
        <f>IF(OR(H204&lt;&gt;"",H204&lt;&gt;0),ROUND((F204/H204),2),"")</f>
      </c>
      <c r="J204" s="71">
        <f>IF(I204&lt;&gt;"",ROUND((E204*I204),2),"")</f>
      </c>
      <c r="K204" s="50"/>
      <c r="L204" s="59"/>
      <c r="M204" s="74" t="b">
        <f t="shared" si="18"/>
        <v>0</v>
      </c>
      <c r="R204" s="74" t="b">
        <f t="shared" si="19"/>
        <v>1</v>
      </c>
    </row>
    <row r="205" spans="1:18" s="60" customFormat="1" ht="12.75" hidden="1">
      <c r="A205" s="59"/>
      <c r="B205" s="44"/>
      <c r="C205" s="46"/>
      <c r="D205" s="47"/>
      <c r="E205" s="236"/>
      <c r="F205" s="255"/>
      <c r="G205" s="244"/>
      <c r="H205" s="247"/>
      <c r="I205" s="71">
        <f>IF(OR(H205&lt;&gt;"",H205&lt;&gt;0),ROUND((F205/H205),2),"")</f>
      </c>
      <c r="J205" s="71">
        <f>IF(I205&lt;&gt;"",ROUND((E205*I205),2),"")</f>
      </c>
      <c r="K205" s="50"/>
      <c r="L205" s="59"/>
      <c r="M205" s="74" t="b">
        <f t="shared" si="18"/>
        <v>0</v>
      </c>
      <c r="R205" s="74" t="b">
        <f t="shared" si="19"/>
        <v>1</v>
      </c>
    </row>
    <row r="206" spans="1:12" s="74" customFormat="1" ht="12.75">
      <c r="A206" s="72"/>
      <c r="B206" s="92" t="s">
        <v>126</v>
      </c>
      <c r="C206" s="108"/>
      <c r="D206" s="109"/>
      <c r="E206" s="110"/>
      <c r="F206" s="110"/>
      <c r="G206" s="245"/>
      <c r="H206" s="112"/>
      <c r="I206" s="113"/>
      <c r="J206" s="104">
        <f>SUM(J137:J205)</f>
        <v>2470.19</v>
      </c>
      <c r="K206" s="114"/>
      <c r="L206" s="59"/>
    </row>
    <row r="207" spans="1:12" s="74" customFormat="1" ht="12.75">
      <c r="A207" s="72"/>
      <c r="B207" s="312" t="s">
        <v>145</v>
      </c>
      <c r="C207" s="313"/>
      <c r="D207" s="313"/>
      <c r="E207" s="313"/>
      <c r="F207" s="313"/>
      <c r="G207" s="313"/>
      <c r="H207" s="313"/>
      <c r="I207" s="313"/>
      <c r="J207" s="313"/>
      <c r="K207" s="314"/>
      <c r="L207" s="59"/>
    </row>
    <row r="208" spans="1:18" s="74" customFormat="1" ht="12.75">
      <c r="A208" s="72"/>
      <c r="B208" s="44"/>
      <c r="C208" s="46"/>
      <c r="D208" s="47"/>
      <c r="E208" s="236"/>
      <c r="F208" s="255"/>
      <c r="G208" s="244"/>
      <c r="H208" s="247"/>
      <c r="I208" s="71">
        <f aca="true" t="shared" si="20" ref="I208:I251">IF(OR(H208&lt;&gt;"",H208&lt;&gt;0),ROUND((F208/H208),2),"")</f>
      </c>
      <c r="J208" s="71">
        <f aca="true" t="shared" si="21" ref="J208:J251">IF(I208&lt;&gt;"",ROUND((E208*I208),2),"")</f>
      </c>
      <c r="K208" s="50"/>
      <c r="L208" s="59"/>
      <c r="M208" s="74" t="b">
        <f aca="true" t="shared" si="22" ref="M208:M251">AND(OR(B208="",C208="",D208="",E208="",F208="",G208="",H208=""),B208&amp;C208&amp;D208&amp;E208&amp;F208&amp;G208&amp;H208&amp;K208&lt;&gt;"")</f>
        <v>0</v>
      </c>
      <c r="R208" s="60"/>
    </row>
    <row r="209" spans="1:18" s="74" customFormat="1" ht="12.75" hidden="1">
      <c r="A209" s="72"/>
      <c r="B209" s="44"/>
      <c r="C209" s="46"/>
      <c r="D209" s="47"/>
      <c r="E209" s="236"/>
      <c r="F209" s="255"/>
      <c r="G209" s="244"/>
      <c r="H209" s="247"/>
      <c r="I209" s="71">
        <f t="shared" si="20"/>
      </c>
      <c r="J209" s="71">
        <f t="shared" si="21"/>
      </c>
      <c r="K209" s="50"/>
      <c r="L209" s="59"/>
      <c r="M209" s="74" t="b">
        <f t="shared" si="22"/>
        <v>0</v>
      </c>
      <c r="R209" s="74" t="b">
        <f aca="true" t="shared" si="23" ref="R209:R251">AND(B208="",NOT(M209))</f>
        <v>1</v>
      </c>
    </row>
    <row r="210" spans="1:18" s="74" customFormat="1" ht="12.75" hidden="1">
      <c r="A210" s="72"/>
      <c r="B210" s="44"/>
      <c r="C210" s="46"/>
      <c r="D210" s="47"/>
      <c r="E210" s="236"/>
      <c r="F210" s="255"/>
      <c r="G210" s="244"/>
      <c r="H210" s="247"/>
      <c r="I210" s="71">
        <f t="shared" si="20"/>
      </c>
      <c r="J210" s="71">
        <f t="shared" si="21"/>
      </c>
      <c r="K210" s="50"/>
      <c r="L210" s="59"/>
      <c r="M210" s="74" t="b">
        <f t="shared" si="22"/>
        <v>0</v>
      </c>
      <c r="R210" s="74" t="b">
        <f t="shared" si="23"/>
        <v>1</v>
      </c>
    </row>
    <row r="211" spans="1:18" s="74" customFormat="1" ht="12.75" hidden="1">
      <c r="A211" s="72"/>
      <c r="B211" s="44"/>
      <c r="C211" s="46"/>
      <c r="D211" s="47"/>
      <c r="E211" s="236"/>
      <c r="F211" s="255"/>
      <c r="G211" s="244"/>
      <c r="H211" s="247"/>
      <c r="I211" s="71">
        <f t="shared" si="20"/>
      </c>
      <c r="J211" s="71">
        <f t="shared" si="21"/>
      </c>
      <c r="K211" s="50"/>
      <c r="L211" s="59"/>
      <c r="M211" s="74" t="b">
        <f t="shared" si="22"/>
        <v>0</v>
      </c>
      <c r="R211" s="74" t="b">
        <f t="shared" si="23"/>
        <v>1</v>
      </c>
    </row>
    <row r="212" spans="1:18" s="74" customFormat="1" ht="12.75" hidden="1">
      <c r="A212" s="72"/>
      <c r="B212" s="44"/>
      <c r="C212" s="46"/>
      <c r="D212" s="47"/>
      <c r="E212" s="236"/>
      <c r="F212" s="255"/>
      <c r="G212" s="244"/>
      <c r="H212" s="247"/>
      <c r="I212" s="71">
        <f t="shared" si="20"/>
      </c>
      <c r="J212" s="71">
        <f t="shared" si="21"/>
      </c>
      <c r="K212" s="50"/>
      <c r="L212" s="59"/>
      <c r="M212" s="74" t="b">
        <f t="shared" si="22"/>
        <v>0</v>
      </c>
      <c r="R212" s="74" t="b">
        <f t="shared" si="23"/>
        <v>1</v>
      </c>
    </row>
    <row r="213" spans="1:18" s="74" customFormat="1" ht="12.75" hidden="1">
      <c r="A213" s="72"/>
      <c r="B213" s="44"/>
      <c r="C213" s="46"/>
      <c r="D213" s="47"/>
      <c r="E213" s="236"/>
      <c r="F213" s="255"/>
      <c r="G213" s="244"/>
      <c r="H213" s="247"/>
      <c r="I213" s="71">
        <f t="shared" si="20"/>
      </c>
      <c r="J213" s="71">
        <f t="shared" si="21"/>
      </c>
      <c r="K213" s="50"/>
      <c r="L213" s="59"/>
      <c r="M213" s="74" t="b">
        <f t="shared" si="22"/>
        <v>0</v>
      </c>
      <c r="R213" s="74" t="b">
        <f t="shared" si="23"/>
        <v>1</v>
      </c>
    </row>
    <row r="214" spans="1:18" s="74" customFormat="1" ht="12.75" hidden="1">
      <c r="A214" s="72"/>
      <c r="B214" s="44"/>
      <c r="C214" s="46"/>
      <c r="D214" s="47"/>
      <c r="E214" s="236"/>
      <c r="F214" s="255"/>
      <c r="G214" s="244"/>
      <c r="H214" s="247"/>
      <c r="I214" s="71">
        <f t="shared" si="20"/>
      </c>
      <c r="J214" s="71">
        <f t="shared" si="21"/>
      </c>
      <c r="K214" s="50"/>
      <c r="L214" s="59"/>
      <c r="M214" s="74" t="b">
        <f t="shared" si="22"/>
        <v>0</v>
      </c>
      <c r="R214" s="74" t="b">
        <f t="shared" si="23"/>
        <v>1</v>
      </c>
    </row>
    <row r="215" spans="1:18" s="74" customFormat="1" ht="12.75" hidden="1">
      <c r="A215" s="72"/>
      <c r="B215" s="44"/>
      <c r="C215" s="46"/>
      <c r="D215" s="47"/>
      <c r="E215" s="236"/>
      <c r="F215" s="255"/>
      <c r="G215" s="244"/>
      <c r="H215" s="247"/>
      <c r="I215" s="71">
        <f t="shared" si="20"/>
      </c>
      <c r="J215" s="71">
        <f t="shared" si="21"/>
      </c>
      <c r="K215" s="50"/>
      <c r="L215" s="59"/>
      <c r="M215" s="74" t="b">
        <f t="shared" si="22"/>
        <v>0</v>
      </c>
      <c r="R215" s="74" t="b">
        <f t="shared" si="23"/>
        <v>1</v>
      </c>
    </row>
    <row r="216" spans="1:18" s="74" customFormat="1" ht="12.75" hidden="1">
      <c r="A216" s="72"/>
      <c r="B216" s="44"/>
      <c r="C216" s="46"/>
      <c r="D216" s="47"/>
      <c r="E216" s="236"/>
      <c r="F216" s="255"/>
      <c r="G216" s="244"/>
      <c r="H216" s="247"/>
      <c r="I216" s="71">
        <f t="shared" si="20"/>
      </c>
      <c r="J216" s="71">
        <f t="shared" si="21"/>
      </c>
      <c r="K216" s="50"/>
      <c r="L216" s="59"/>
      <c r="M216" s="74" t="b">
        <f t="shared" si="22"/>
        <v>0</v>
      </c>
      <c r="R216" s="74" t="b">
        <f t="shared" si="23"/>
        <v>1</v>
      </c>
    </row>
    <row r="217" spans="1:18" s="74" customFormat="1" ht="12.75" hidden="1">
      <c r="A217" s="72"/>
      <c r="B217" s="44"/>
      <c r="C217" s="46"/>
      <c r="D217" s="47"/>
      <c r="E217" s="236"/>
      <c r="F217" s="255"/>
      <c r="G217" s="244"/>
      <c r="H217" s="247"/>
      <c r="I217" s="71">
        <f t="shared" si="20"/>
      </c>
      <c r="J217" s="71">
        <f t="shared" si="21"/>
      </c>
      <c r="K217" s="50"/>
      <c r="L217" s="59"/>
      <c r="M217" s="74" t="b">
        <f t="shared" si="22"/>
        <v>0</v>
      </c>
      <c r="R217" s="74" t="b">
        <f t="shared" si="23"/>
        <v>1</v>
      </c>
    </row>
    <row r="218" spans="1:18" s="74" customFormat="1" ht="12.75" hidden="1">
      <c r="A218" s="72"/>
      <c r="B218" s="44"/>
      <c r="C218" s="46"/>
      <c r="D218" s="47"/>
      <c r="E218" s="236"/>
      <c r="F218" s="255"/>
      <c r="G218" s="244"/>
      <c r="H218" s="247"/>
      <c r="I218" s="71">
        <f t="shared" si="20"/>
      </c>
      <c r="J218" s="71">
        <f t="shared" si="21"/>
      </c>
      <c r="K218" s="50"/>
      <c r="L218" s="59"/>
      <c r="M218" s="74" t="b">
        <f t="shared" si="22"/>
        <v>0</v>
      </c>
      <c r="R218" s="74" t="b">
        <f t="shared" si="23"/>
        <v>1</v>
      </c>
    </row>
    <row r="219" spans="1:18" s="74" customFormat="1" ht="12.75" hidden="1">
      <c r="A219" s="72"/>
      <c r="B219" s="44"/>
      <c r="C219" s="46"/>
      <c r="D219" s="47"/>
      <c r="E219" s="236"/>
      <c r="F219" s="255"/>
      <c r="G219" s="244"/>
      <c r="H219" s="247"/>
      <c r="I219" s="71">
        <f t="shared" si="20"/>
      </c>
      <c r="J219" s="71">
        <f t="shared" si="21"/>
      </c>
      <c r="K219" s="50"/>
      <c r="L219" s="59"/>
      <c r="M219" s="74" t="b">
        <f t="shared" si="22"/>
        <v>0</v>
      </c>
      <c r="R219" s="74" t="b">
        <f t="shared" si="23"/>
        <v>1</v>
      </c>
    </row>
    <row r="220" spans="1:18" s="74" customFormat="1" ht="12.75" hidden="1">
      <c r="A220" s="72"/>
      <c r="B220" s="44"/>
      <c r="C220" s="46"/>
      <c r="D220" s="47"/>
      <c r="E220" s="236"/>
      <c r="F220" s="255"/>
      <c r="G220" s="244"/>
      <c r="H220" s="247"/>
      <c r="I220" s="71">
        <f t="shared" si="20"/>
      </c>
      <c r="J220" s="71">
        <f t="shared" si="21"/>
      </c>
      <c r="K220" s="50"/>
      <c r="L220" s="59"/>
      <c r="M220" s="74" t="b">
        <f t="shared" si="22"/>
        <v>0</v>
      </c>
      <c r="R220" s="74" t="b">
        <f t="shared" si="23"/>
        <v>1</v>
      </c>
    </row>
    <row r="221" spans="1:18" s="74" customFormat="1" ht="12.75" hidden="1">
      <c r="A221" s="72"/>
      <c r="B221" s="44"/>
      <c r="C221" s="46"/>
      <c r="D221" s="47"/>
      <c r="E221" s="236"/>
      <c r="F221" s="255"/>
      <c r="G221" s="244"/>
      <c r="H221" s="247"/>
      <c r="I221" s="71">
        <f t="shared" si="20"/>
      </c>
      <c r="J221" s="71">
        <f t="shared" si="21"/>
      </c>
      <c r="K221" s="50"/>
      <c r="L221" s="59"/>
      <c r="M221" s="74" t="b">
        <f t="shared" si="22"/>
        <v>0</v>
      </c>
      <c r="R221" s="74" t="b">
        <f t="shared" si="23"/>
        <v>1</v>
      </c>
    </row>
    <row r="222" spans="1:18" s="74" customFormat="1" ht="12.75" hidden="1">
      <c r="A222" s="72"/>
      <c r="B222" s="44"/>
      <c r="C222" s="46"/>
      <c r="D222" s="47"/>
      <c r="E222" s="236"/>
      <c r="F222" s="255"/>
      <c r="G222" s="244"/>
      <c r="H222" s="247"/>
      <c r="I222" s="71">
        <f t="shared" si="20"/>
      </c>
      <c r="J222" s="71">
        <f t="shared" si="21"/>
      </c>
      <c r="K222" s="50"/>
      <c r="L222" s="59"/>
      <c r="M222" s="74" t="b">
        <f t="shared" si="22"/>
        <v>0</v>
      </c>
      <c r="R222" s="74" t="b">
        <f t="shared" si="23"/>
        <v>1</v>
      </c>
    </row>
    <row r="223" spans="1:18" s="74" customFormat="1" ht="12.75" hidden="1">
      <c r="A223" s="72"/>
      <c r="B223" s="44"/>
      <c r="C223" s="46"/>
      <c r="D223" s="47"/>
      <c r="E223" s="236"/>
      <c r="F223" s="255"/>
      <c r="G223" s="244"/>
      <c r="H223" s="247"/>
      <c r="I223" s="71">
        <f t="shared" si="20"/>
      </c>
      <c r="J223" s="71">
        <f t="shared" si="21"/>
      </c>
      <c r="K223" s="50"/>
      <c r="L223" s="59"/>
      <c r="M223" s="74" t="b">
        <f t="shared" si="22"/>
        <v>0</v>
      </c>
      <c r="R223" s="74" t="b">
        <f t="shared" si="23"/>
        <v>1</v>
      </c>
    </row>
    <row r="224" spans="1:18" s="74" customFormat="1" ht="12.75" hidden="1">
      <c r="A224" s="72"/>
      <c r="B224" s="44"/>
      <c r="C224" s="46"/>
      <c r="D224" s="47"/>
      <c r="E224" s="236"/>
      <c r="F224" s="255"/>
      <c r="G224" s="244"/>
      <c r="H224" s="247"/>
      <c r="I224" s="71">
        <f t="shared" si="20"/>
      </c>
      <c r="J224" s="71">
        <f t="shared" si="21"/>
      </c>
      <c r="K224" s="50"/>
      <c r="L224" s="59"/>
      <c r="M224" s="74" t="b">
        <f t="shared" si="22"/>
        <v>0</v>
      </c>
      <c r="R224" s="74" t="b">
        <f t="shared" si="23"/>
        <v>1</v>
      </c>
    </row>
    <row r="225" spans="1:18" s="74" customFormat="1" ht="12.75" hidden="1">
      <c r="A225" s="72"/>
      <c r="B225" s="44"/>
      <c r="C225" s="46"/>
      <c r="D225" s="47"/>
      <c r="E225" s="236"/>
      <c r="F225" s="255"/>
      <c r="G225" s="244"/>
      <c r="H225" s="247"/>
      <c r="I225" s="71">
        <f t="shared" si="20"/>
      </c>
      <c r="J225" s="71">
        <f t="shared" si="21"/>
      </c>
      <c r="K225" s="50"/>
      <c r="L225" s="59"/>
      <c r="M225" s="74" t="b">
        <f t="shared" si="22"/>
        <v>0</v>
      </c>
      <c r="R225" s="74" t="b">
        <f t="shared" si="23"/>
        <v>1</v>
      </c>
    </row>
    <row r="226" spans="1:18" s="74" customFormat="1" ht="12.75" hidden="1">
      <c r="A226" s="72"/>
      <c r="B226" s="44"/>
      <c r="C226" s="46"/>
      <c r="D226" s="47"/>
      <c r="E226" s="236"/>
      <c r="F226" s="255"/>
      <c r="G226" s="244"/>
      <c r="H226" s="247"/>
      <c r="I226" s="71">
        <f t="shared" si="20"/>
      </c>
      <c r="J226" s="71">
        <f t="shared" si="21"/>
      </c>
      <c r="K226" s="50"/>
      <c r="L226" s="59"/>
      <c r="M226" s="74" t="b">
        <f t="shared" si="22"/>
        <v>0</v>
      </c>
      <c r="R226" s="74" t="b">
        <f t="shared" si="23"/>
        <v>1</v>
      </c>
    </row>
    <row r="227" spans="1:18" s="74" customFormat="1" ht="12.75" hidden="1">
      <c r="A227" s="72"/>
      <c r="B227" s="44"/>
      <c r="C227" s="46"/>
      <c r="D227" s="47"/>
      <c r="E227" s="236"/>
      <c r="F227" s="255"/>
      <c r="G227" s="244"/>
      <c r="H227" s="247"/>
      <c r="I227" s="71">
        <f t="shared" si="20"/>
      </c>
      <c r="J227" s="71">
        <f t="shared" si="21"/>
      </c>
      <c r="K227" s="50"/>
      <c r="L227" s="59"/>
      <c r="M227" s="74" t="b">
        <f t="shared" si="22"/>
        <v>0</v>
      </c>
      <c r="R227" s="74" t="b">
        <f t="shared" si="23"/>
        <v>1</v>
      </c>
    </row>
    <row r="228" spans="1:18" s="74" customFormat="1" ht="12.75" hidden="1">
      <c r="A228" s="72"/>
      <c r="B228" s="44"/>
      <c r="C228" s="46"/>
      <c r="D228" s="47"/>
      <c r="E228" s="236"/>
      <c r="F228" s="255"/>
      <c r="G228" s="244"/>
      <c r="H228" s="247"/>
      <c r="I228" s="71">
        <f t="shared" si="20"/>
      </c>
      <c r="J228" s="71">
        <f t="shared" si="21"/>
      </c>
      <c r="K228" s="50"/>
      <c r="L228" s="59"/>
      <c r="M228" s="74" t="b">
        <f t="shared" si="22"/>
        <v>0</v>
      </c>
      <c r="R228" s="74" t="b">
        <f t="shared" si="23"/>
        <v>1</v>
      </c>
    </row>
    <row r="229" spans="1:18" s="74" customFormat="1" ht="12.75" hidden="1">
      <c r="A229" s="72"/>
      <c r="B229" s="44"/>
      <c r="C229" s="46"/>
      <c r="D229" s="47"/>
      <c r="E229" s="236"/>
      <c r="F229" s="255"/>
      <c r="G229" s="244"/>
      <c r="H229" s="247"/>
      <c r="I229" s="71">
        <f t="shared" si="20"/>
      </c>
      <c r="J229" s="71">
        <f t="shared" si="21"/>
      </c>
      <c r="K229" s="50"/>
      <c r="L229" s="59"/>
      <c r="M229" s="74" t="b">
        <f t="shared" si="22"/>
        <v>0</v>
      </c>
      <c r="R229" s="74" t="b">
        <f t="shared" si="23"/>
        <v>1</v>
      </c>
    </row>
    <row r="230" spans="1:18" s="74" customFormat="1" ht="12.75" hidden="1">
      <c r="A230" s="72"/>
      <c r="B230" s="44"/>
      <c r="C230" s="46"/>
      <c r="D230" s="47"/>
      <c r="E230" s="236"/>
      <c r="F230" s="255"/>
      <c r="G230" s="244"/>
      <c r="H230" s="247"/>
      <c r="I230" s="71">
        <f t="shared" si="20"/>
      </c>
      <c r="J230" s="71">
        <f t="shared" si="21"/>
      </c>
      <c r="K230" s="50"/>
      <c r="L230" s="59"/>
      <c r="M230" s="74" t="b">
        <f t="shared" si="22"/>
        <v>0</v>
      </c>
      <c r="R230" s="74" t="b">
        <f t="shared" si="23"/>
        <v>1</v>
      </c>
    </row>
    <row r="231" spans="1:18" s="74" customFormat="1" ht="12.75" hidden="1">
      <c r="A231" s="72"/>
      <c r="B231" s="44"/>
      <c r="C231" s="46"/>
      <c r="D231" s="47"/>
      <c r="E231" s="236"/>
      <c r="F231" s="255"/>
      <c r="G231" s="244"/>
      <c r="H231" s="247"/>
      <c r="I231" s="71">
        <f t="shared" si="20"/>
      </c>
      <c r="J231" s="71">
        <f t="shared" si="21"/>
      </c>
      <c r="K231" s="50"/>
      <c r="L231" s="59"/>
      <c r="M231" s="74" t="b">
        <f t="shared" si="22"/>
        <v>0</v>
      </c>
      <c r="R231" s="74" t="b">
        <f t="shared" si="23"/>
        <v>1</v>
      </c>
    </row>
    <row r="232" spans="1:18" s="74" customFormat="1" ht="12.75" hidden="1">
      <c r="A232" s="72"/>
      <c r="B232" s="44"/>
      <c r="C232" s="46"/>
      <c r="D232" s="47"/>
      <c r="E232" s="236"/>
      <c r="F232" s="255"/>
      <c r="G232" s="244"/>
      <c r="H232" s="247"/>
      <c r="I232" s="71">
        <f t="shared" si="20"/>
      </c>
      <c r="J232" s="71">
        <f t="shared" si="21"/>
      </c>
      <c r="K232" s="50"/>
      <c r="L232" s="59"/>
      <c r="M232" s="74" t="b">
        <f t="shared" si="22"/>
        <v>0</v>
      </c>
      <c r="R232" s="74" t="b">
        <f t="shared" si="23"/>
        <v>1</v>
      </c>
    </row>
    <row r="233" spans="1:18" s="74" customFormat="1" ht="12.75" hidden="1">
      <c r="A233" s="72"/>
      <c r="B233" s="44"/>
      <c r="C233" s="46"/>
      <c r="D233" s="47"/>
      <c r="E233" s="236"/>
      <c r="F233" s="255"/>
      <c r="G233" s="244"/>
      <c r="H233" s="247"/>
      <c r="I233" s="71">
        <f t="shared" si="20"/>
      </c>
      <c r="J233" s="71">
        <f t="shared" si="21"/>
      </c>
      <c r="K233" s="50"/>
      <c r="L233" s="59"/>
      <c r="M233" s="74" t="b">
        <f t="shared" si="22"/>
        <v>0</v>
      </c>
      <c r="R233" s="74" t="b">
        <f t="shared" si="23"/>
        <v>1</v>
      </c>
    </row>
    <row r="234" spans="1:18" s="74" customFormat="1" ht="12.75" hidden="1">
      <c r="A234" s="72"/>
      <c r="B234" s="44"/>
      <c r="C234" s="46"/>
      <c r="D234" s="47"/>
      <c r="E234" s="236"/>
      <c r="F234" s="255"/>
      <c r="G234" s="244"/>
      <c r="H234" s="247"/>
      <c r="I234" s="71">
        <f t="shared" si="20"/>
      </c>
      <c r="J234" s="71">
        <f t="shared" si="21"/>
      </c>
      <c r="K234" s="50"/>
      <c r="L234" s="59"/>
      <c r="M234" s="74" t="b">
        <f t="shared" si="22"/>
        <v>0</v>
      </c>
      <c r="R234" s="74" t="b">
        <f t="shared" si="23"/>
        <v>1</v>
      </c>
    </row>
    <row r="235" spans="1:18" s="74" customFormat="1" ht="12.75" hidden="1">
      <c r="A235" s="72"/>
      <c r="B235" s="44"/>
      <c r="C235" s="46"/>
      <c r="D235" s="47"/>
      <c r="E235" s="236"/>
      <c r="F235" s="255"/>
      <c r="G235" s="244"/>
      <c r="H235" s="247"/>
      <c r="I235" s="71">
        <f t="shared" si="20"/>
      </c>
      <c r="J235" s="71">
        <f t="shared" si="21"/>
      </c>
      <c r="K235" s="50"/>
      <c r="L235" s="59"/>
      <c r="M235" s="74" t="b">
        <f t="shared" si="22"/>
        <v>0</v>
      </c>
      <c r="R235" s="74" t="b">
        <f t="shared" si="23"/>
        <v>1</v>
      </c>
    </row>
    <row r="236" spans="1:18" s="74" customFormat="1" ht="12.75" hidden="1">
      <c r="A236" s="72"/>
      <c r="B236" s="44"/>
      <c r="C236" s="46"/>
      <c r="D236" s="47"/>
      <c r="E236" s="236"/>
      <c r="F236" s="255"/>
      <c r="G236" s="244"/>
      <c r="H236" s="247"/>
      <c r="I236" s="71">
        <f t="shared" si="20"/>
      </c>
      <c r="J236" s="71">
        <f t="shared" si="21"/>
      </c>
      <c r="K236" s="50"/>
      <c r="L236" s="59"/>
      <c r="M236" s="74" t="b">
        <f t="shared" si="22"/>
        <v>0</v>
      </c>
      <c r="R236" s="74" t="b">
        <f t="shared" si="23"/>
        <v>1</v>
      </c>
    </row>
    <row r="237" spans="1:18" s="74" customFormat="1" ht="12.75" hidden="1">
      <c r="A237" s="72"/>
      <c r="B237" s="44"/>
      <c r="C237" s="46"/>
      <c r="D237" s="47"/>
      <c r="E237" s="236"/>
      <c r="F237" s="255"/>
      <c r="G237" s="244"/>
      <c r="H237" s="247"/>
      <c r="I237" s="71">
        <f t="shared" si="20"/>
      </c>
      <c r="J237" s="71">
        <f t="shared" si="21"/>
      </c>
      <c r="K237" s="50"/>
      <c r="L237" s="59"/>
      <c r="M237" s="74" t="b">
        <f t="shared" si="22"/>
        <v>0</v>
      </c>
      <c r="R237" s="74" t="b">
        <f t="shared" si="23"/>
        <v>1</v>
      </c>
    </row>
    <row r="238" spans="1:18" s="74" customFormat="1" ht="12.75" hidden="1">
      <c r="A238" s="72"/>
      <c r="B238" s="44"/>
      <c r="C238" s="46"/>
      <c r="D238" s="47"/>
      <c r="E238" s="236"/>
      <c r="F238" s="255"/>
      <c r="G238" s="244"/>
      <c r="H238" s="247"/>
      <c r="I238" s="71">
        <f t="shared" si="20"/>
      </c>
      <c r="J238" s="71">
        <f t="shared" si="21"/>
      </c>
      <c r="K238" s="50"/>
      <c r="L238" s="59"/>
      <c r="M238" s="74" t="b">
        <f t="shared" si="22"/>
        <v>0</v>
      </c>
      <c r="R238" s="74" t="b">
        <f t="shared" si="23"/>
        <v>1</v>
      </c>
    </row>
    <row r="239" spans="1:18" s="74" customFormat="1" ht="12.75" hidden="1">
      <c r="A239" s="72"/>
      <c r="B239" s="44"/>
      <c r="C239" s="46"/>
      <c r="D239" s="47"/>
      <c r="E239" s="236"/>
      <c r="F239" s="255"/>
      <c r="G239" s="244"/>
      <c r="H239" s="247"/>
      <c r="I239" s="71">
        <f t="shared" si="20"/>
      </c>
      <c r="J239" s="71">
        <f t="shared" si="21"/>
      </c>
      <c r="K239" s="50"/>
      <c r="L239" s="59"/>
      <c r="M239" s="74" t="b">
        <f t="shared" si="22"/>
        <v>0</v>
      </c>
      <c r="R239" s="74" t="b">
        <f t="shared" si="23"/>
        <v>1</v>
      </c>
    </row>
    <row r="240" spans="1:18" s="74" customFormat="1" ht="12.75" hidden="1">
      <c r="A240" s="72"/>
      <c r="B240" s="44"/>
      <c r="C240" s="46"/>
      <c r="D240" s="47"/>
      <c r="E240" s="236"/>
      <c r="F240" s="255"/>
      <c r="G240" s="244"/>
      <c r="H240" s="247"/>
      <c r="I240" s="71">
        <f t="shared" si="20"/>
      </c>
      <c r="J240" s="71">
        <f t="shared" si="21"/>
      </c>
      <c r="K240" s="50"/>
      <c r="L240" s="59"/>
      <c r="M240" s="74" t="b">
        <f t="shared" si="22"/>
        <v>0</v>
      </c>
      <c r="R240" s="74" t="b">
        <f t="shared" si="23"/>
        <v>1</v>
      </c>
    </row>
    <row r="241" spans="1:18" s="74" customFormat="1" ht="12.75" hidden="1">
      <c r="A241" s="72"/>
      <c r="B241" s="44"/>
      <c r="C241" s="46"/>
      <c r="D241" s="47"/>
      <c r="E241" s="236"/>
      <c r="F241" s="255"/>
      <c r="G241" s="244"/>
      <c r="H241" s="247"/>
      <c r="I241" s="71">
        <f t="shared" si="20"/>
      </c>
      <c r="J241" s="71">
        <f t="shared" si="21"/>
      </c>
      <c r="K241" s="50"/>
      <c r="L241" s="59"/>
      <c r="M241" s="74" t="b">
        <f t="shared" si="22"/>
        <v>0</v>
      </c>
      <c r="R241" s="74" t="b">
        <f t="shared" si="23"/>
        <v>1</v>
      </c>
    </row>
    <row r="242" spans="1:18" s="74" customFormat="1" ht="12.75" hidden="1">
      <c r="A242" s="72"/>
      <c r="B242" s="44"/>
      <c r="C242" s="46"/>
      <c r="D242" s="47"/>
      <c r="E242" s="236"/>
      <c r="F242" s="255"/>
      <c r="G242" s="244"/>
      <c r="H242" s="247"/>
      <c r="I242" s="71">
        <f t="shared" si="20"/>
      </c>
      <c r="J242" s="71">
        <f t="shared" si="21"/>
      </c>
      <c r="K242" s="50"/>
      <c r="L242" s="59"/>
      <c r="M242" s="74" t="b">
        <f t="shared" si="22"/>
        <v>0</v>
      </c>
      <c r="R242" s="74" t="b">
        <f t="shared" si="23"/>
        <v>1</v>
      </c>
    </row>
    <row r="243" spans="1:18" s="74" customFormat="1" ht="12.75" hidden="1">
      <c r="A243" s="72"/>
      <c r="B243" s="44"/>
      <c r="C243" s="46"/>
      <c r="D243" s="47"/>
      <c r="E243" s="236"/>
      <c r="F243" s="255"/>
      <c r="G243" s="244"/>
      <c r="H243" s="247"/>
      <c r="I243" s="71">
        <f t="shared" si="20"/>
      </c>
      <c r="J243" s="71">
        <f t="shared" si="21"/>
      </c>
      <c r="K243" s="50"/>
      <c r="L243" s="59"/>
      <c r="M243" s="74" t="b">
        <f t="shared" si="22"/>
        <v>0</v>
      </c>
      <c r="R243" s="74" t="b">
        <f t="shared" si="23"/>
        <v>1</v>
      </c>
    </row>
    <row r="244" spans="1:18" s="74" customFormat="1" ht="12.75" hidden="1">
      <c r="A244" s="72"/>
      <c r="B244" s="44"/>
      <c r="C244" s="46"/>
      <c r="D244" s="47"/>
      <c r="E244" s="236"/>
      <c r="F244" s="255"/>
      <c r="G244" s="244"/>
      <c r="H244" s="247"/>
      <c r="I244" s="71">
        <f t="shared" si="20"/>
      </c>
      <c r="J244" s="71">
        <f t="shared" si="21"/>
      </c>
      <c r="K244" s="50"/>
      <c r="L244" s="59"/>
      <c r="M244" s="74" t="b">
        <f t="shared" si="22"/>
        <v>0</v>
      </c>
      <c r="R244" s="74" t="b">
        <f t="shared" si="23"/>
        <v>1</v>
      </c>
    </row>
    <row r="245" spans="1:18" s="74" customFormat="1" ht="12.75" hidden="1">
      <c r="A245" s="72"/>
      <c r="B245" s="44"/>
      <c r="C245" s="46"/>
      <c r="D245" s="47"/>
      <c r="E245" s="236"/>
      <c r="F245" s="255"/>
      <c r="G245" s="244"/>
      <c r="H245" s="247"/>
      <c r="I245" s="71">
        <f t="shared" si="20"/>
      </c>
      <c r="J245" s="71">
        <f t="shared" si="21"/>
      </c>
      <c r="K245" s="50"/>
      <c r="L245" s="59"/>
      <c r="M245" s="74" t="b">
        <f t="shared" si="22"/>
        <v>0</v>
      </c>
      <c r="R245" s="74" t="b">
        <f t="shared" si="23"/>
        <v>1</v>
      </c>
    </row>
    <row r="246" spans="1:18" s="74" customFormat="1" ht="12.75" hidden="1">
      <c r="A246" s="72"/>
      <c r="B246" s="44"/>
      <c r="C246" s="46"/>
      <c r="D246" s="47"/>
      <c r="E246" s="236"/>
      <c r="F246" s="255"/>
      <c r="G246" s="244"/>
      <c r="H246" s="247"/>
      <c r="I246" s="71">
        <f t="shared" si="20"/>
      </c>
      <c r="J246" s="71">
        <f t="shared" si="21"/>
      </c>
      <c r="K246" s="50"/>
      <c r="L246" s="59"/>
      <c r="M246" s="74" t="b">
        <f t="shared" si="22"/>
        <v>0</v>
      </c>
      <c r="R246" s="74" t="b">
        <f t="shared" si="23"/>
        <v>1</v>
      </c>
    </row>
    <row r="247" spans="1:18" s="74" customFormat="1" ht="12.75" hidden="1">
      <c r="A247" s="72"/>
      <c r="B247" s="44"/>
      <c r="C247" s="46"/>
      <c r="D247" s="47"/>
      <c r="E247" s="236"/>
      <c r="F247" s="255"/>
      <c r="G247" s="244"/>
      <c r="H247" s="247"/>
      <c r="I247" s="71">
        <f t="shared" si="20"/>
      </c>
      <c r="J247" s="71">
        <f t="shared" si="21"/>
      </c>
      <c r="K247" s="50"/>
      <c r="L247" s="59"/>
      <c r="M247" s="74" t="b">
        <f t="shared" si="22"/>
        <v>0</v>
      </c>
      <c r="R247" s="74" t="b">
        <f t="shared" si="23"/>
        <v>1</v>
      </c>
    </row>
    <row r="248" spans="1:18" s="74" customFormat="1" ht="12.75" hidden="1">
      <c r="A248" s="72"/>
      <c r="B248" s="44"/>
      <c r="C248" s="46"/>
      <c r="D248" s="47"/>
      <c r="E248" s="236"/>
      <c r="F248" s="255"/>
      <c r="G248" s="244"/>
      <c r="H248" s="247"/>
      <c r="I248" s="71">
        <f t="shared" si="20"/>
      </c>
      <c r="J248" s="71">
        <f t="shared" si="21"/>
      </c>
      <c r="K248" s="50"/>
      <c r="L248" s="59"/>
      <c r="M248" s="74" t="b">
        <f t="shared" si="22"/>
        <v>0</v>
      </c>
      <c r="R248" s="74" t="b">
        <f t="shared" si="23"/>
        <v>1</v>
      </c>
    </row>
    <row r="249" spans="1:18" s="74" customFormat="1" ht="12.75" hidden="1">
      <c r="A249" s="72"/>
      <c r="B249" s="44"/>
      <c r="C249" s="46"/>
      <c r="D249" s="47"/>
      <c r="E249" s="236"/>
      <c r="F249" s="255"/>
      <c r="G249" s="244"/>
      <c r="H249" s="247"/>
      <c r="I249" s="71">
        <f t="shared" si="20"/>
      </c>
      <c r="J249" s="71">
        <f t="shared" si="21"/>
      </c>
      <c r="K249" s="50"/>
      <c r="L249" s="59"/>
      <c r="M249" s="74" t="b">
        <f t="shared" si="22"/>
        <v>0</v>
      </c>
      <c r="R249" s="74" t="b">
        <f t="shared" si="23"/>
        <v>1</v>
      </c>
    </row>
    <row r="250" spans="1:18" s="74" customFormat="1" ht="12.75" hidden="1">
      <c r="A250" s="72"/>
      <c r="B250" s="44"/>
      <c r="C250" s="46"/>
      <c r="D250" s="47"/>
      <c r="E250" s="236"/>
      <c r="F250" s="255"/>
      <c r="G250" s="244"/>
      <c r="H250" s="247"/>
      <c r="I250" s="71">
        <f t="shared" si="20"/>
      </c>
      <c r="J250" s="71">
        <f t="shared" si="21"/>
      </c>
      <c r="K250" s="50"/>
      <c r="L250" s="59"/>
      <c r="M250" s="74" t="b">
        <f t="shared" si="22"/>
        <v>0</v>
      </c>
      <c r="R250" s="74" t="b">
        <f t="shared" si="23"/>
        <v>1</v>
      </c>
    </row>
    <row r="251" spans="1:18" s="74" customFormat="1" ht="12.75" hidden="1">
      <c r="A251" s="72"/>
      <c r="B251" s="44"/>
      <c r="C251" s="46"/>
      <c r="D251" s="47"/>
      <c r="E251" s="236"/>
      <c r="F251" s="255"/>
      <c r="G251" s="244"/>
      <c r="H251" s="247"/>
      <c r="I251" s="71">
        <f t="shared" si="20"/>
      </c>
      <c r="J251" s="71">
        <f t="shared" si="21"/>
      </c>
      <c r="K251" s="50"/>
      <c r="L251" s="59"/>
      <c r="M251" s="74" t="b">
        <f t="shared" si="22"/>
        <v>0</v>
      </c>
      <c r="R251" s="74" t="b">
        <f t="shared" si="23"/>
        <v>1</v>
      </c>
    </row>
    <row r="252" spans="1:12" s="74" customFormat="1" ht="12.75">
      <c r="A252" s="72"/>
      <c r="B252" s="120" t="s">
        <v>146</v>
      </c>
      <c r="C252" s="121"/>
      <c r="D252" s="122"/>
      <c r="E252" s="123"/>
      <c r="F252" s="123"/>
      <c r="G252" s="246"/>
      <c r="H252" s="124"/>
      <c r="I252" s="125"/>
      <c r="J252" s="126">
        <f>SUM(J208:J251)</f>
        <v>0</v>
      </c>
      <c r="K252" s="107"/>
      <c r="L252" s="59"/>
    </row>
    <row r="253" spans="1:18" s="60" customFormat="1" ht="12.75">
      <c r="A253" s="59"/>
      <c r="B253" s="315" t="s">
        <v>147</v>
      </c>
      <c r="C253" s="316"/>
      <c r="D253" s="316"/>
      <c r="E253" s="316"/>
      <c r="F253" s="316"/>
      <c r="G253" s="316"/>
      <c r="H253" s="316"/>
      <c r="I253" s="316"/>
      <c r="J253" s="127">
        <f>J206+J252</f>
        <v>2470.19</v>
      </c>
      <c r="K253" s="239"/>
      <c r="L253" s="59"/>
      <c r="R253" s="74"/>
    </row>
    <row r="254" spans="1:18" s="60" customFormat="1" ht="12.75" hidden="1">
      <c r="A254" s="59"/>
      <c r="B254" s="317">
        <f>IF(OR(OR(M137:M166),OR(M167:M196),OR(M197:M226),OR(M227:M251)),"INCOMPLETE","")</f>
      </c>
      <c r="C254" s="317"/>
      <c r="D254" s="317"/>
      <c r="E254" s="317"/>
      <c r="F254" s="317"/>
      <c r="G254" s="317"/>
      <c r="H254" s="317"/>
      <c r="I254" s="317"/>
      <c r="J254" s="317"/>
      <c r="K254" s="317"/>
      <c r="L254" s="59"/>
      <c r="R254" s="60" t="b">
        <f>B254=""</f>
        <v>1</v>
      </c>
    </row>
    <row r="255" spans="1:18" s="60" customFormat="1" ht="12.75">
      <c r="A255" s="59"/>
      <c r="B255" s="59"/>
      <c r="C255" s="59"/>
      <c r="D255" s="59"/>
      <c r="E255" s="59"/>
      <c r="F255" s="59"/>
      <c r="G255" s="237"/>
      <c r="H255" s="59"/>
      <c r="I255" s="59"/>
      <c r="J255" s="59"/>
      <c r="K255" s="237"/>
      <c r="L255" s="59"/>
      <c r="R255" s="74"/>
    </row>
    <row r="256" spans="1:18" s="60" customFormat="1" ht="12.75">
      <c r="A256" s="59"/>
      <c r="B256" s="81" t="s">
        <v>132</v>
      </c>
      <c r="C256" s="59"/>
      <c r="D256" s="59"/>
      <c r="E256" s="59"/>
      <c r="F256" s="59"/>
      <c r="G256" s="237"/>
      <c r="H256" s="59"/>
      <c r="I256" s="59"/>
      <c r="J256" s="59"/>
      <c r="K256" s="237"/>
      <c r="L256" s="59"/>
      <c r="R256" s="74"/>
    </row>
    <row r="257" spans="1:12" s="60" customFormat="1" ht="49.5" customHeight="1">
      <c r="A257" s="59"/>
      <c r="B257" s="223" t="s">
        <v>135</v>
      </c>
      <c r="C257" s="224" t="s">
        <v>136</v>
      </c>
      <c r="D257" s="224" t="s">
        <v>137</v>
      </c>
      <c r="E257" s="224" t="s">
        <v>138</v>
      </c>
      <c r="F257" s="224" t="s">
        <v>139</v>
      </c>
      <c r="G257" s="243" t="s">
        <v>140</v>
      </c>
      <c r="H257" s="224" t="s">
        <v>141</v>
      </c>
      <c r="I257" s="224" t="s">
        <v>142</v>
      </c>
      <c r="J257" s="224" t="s">
        <v>143</v>
      </c>
      <c r="K257" s="238" t="s">
        <v>144</v>
      </c>
      <c r="L257" s="59"/>
    </row>
    <row r="258" spans="1:13" s="60" customFormat="1" ht="12.75">
      <c r="A258" s="59"/>
      <c r="B258" s="44" t="s">
        <v>247</v>
      </c>
      <c r="C258" s="46" t="s">
        <v>205</v>
      </c>
      <c r="D258" s="47" t="s">
        <v>209</v>
      </c>
      <c r="E258" s="236">
        <v>8</v>
      </c>
      <c r="F258" s="255">
        <v>300</v>
      </c>
      <c r="G258" s="244" t="s">
        <v>207</v>
      </c>
      <c r="H258" s="247">
        <v>11.3175</v>
      </c>
      <c r="I258" s="71">
        <f aca="true" t="shared" si="24" ref="I258:I289">IF(OR(H258&lt;&gt;"",H258&lt;&gt;0),ROUND((F258/H258),2),"")</f>
        <v>26.51</v>
      </c>
      <c r="J258" s="71">
        <f aca="true" t="shared" si="25" ref="J258:J289">IF(I258&lt;&gt;"",ROUND((E258*I258),2),"")</f>
        <v>212.08</v>
      </c>
      <c r="K258" s="50"/>
      <c r="L258" s="59"/>
      <c r="M258" s="74" t="b">
        <f aca="true" t="shared" si="26" ref="M258:M289">AND(OR(B258="",C258="",D258="",E258="",F258="",G258="",H258=""),B258&amp;C258&amp;D258&amp;E258&amp;F258&amp;G258&amp;H258&amp;K258&lt;&gt;"")</f>
        <v>0</v>
      </c>
    </row>
    <row r="259" spans="1:18" s="60" customFormat="1" ht="12.75">
      <c r="A259" s="59"/>
      <c r="B259" s="44" t="s">
        <v>247</v>
      </c>
      <c r="C259" s="46" t="s">
        <v>205</v>
      </c>
      <c r="D259" s="47" t="s">
        <v>214</v>
      </c>
      <c r="E259" s="236">
        <v>24</v>
      </c>
      <c r="F259" s="255">
        <v>300</v>
      </c>
      <c r="G259" s="244" t="s">
        <v>207</v>
      </c>
      <c r="H259" s="247">
        <v>10.7597</v>
      </c>
      <c r="I259" s="71">
        <f t="shared" si="24"/>
        <v>27.88</v>
      </c>
      <c r="J259" s="71">
        <f t="shared" si="25"/>
        <v>669.12</v>
      </c>
      <c r="K259" s="50"/>
      <c r="L259" s="59"/>
      <c r="M259" s="74" t="b">
        <f t="shared" si="26"/>
        <v>0</v>
      </c>
      <c r="R259" s="74" t="b">
        <f aca="true" t="shared" si="27" ref="R259:R290">AND(B258="",NOT(M259))</f>
        <v>0</v>
      </c>
    </row>
    <row r="260" spans="1:18" s="60" customFormat="1" ht="51">
      <c r="A260" s="59"/>
      <c r="B260" s="44" t="s">
        <v>247</v>
      </c>
      <c r="C260" s="46" t="s">
        <v>205</v>
      </c>
      <c r="D260" s="47" t="s">
        <v>215</v>
      </c>
      <c r="E260" s="236">
        <v>36</v>
      </c>
      <c r="F260" s="255">
        <v>310</v>
      </c>
      <c r="G260" s="244" t="s">
        <v>207</v>
      </c>
      <c r="H260" s="247">
        <v>10.7353</v>
      </c>
      <c r="I260" s="71">
        <f t="shared" si="24"/>
        <v>28.88</v>
      </c>
      <c r="J260" s="71">
        <f t="shared" si="25"/>
        <v>1039.68</v>
      </c>
      <c r="K260" s="50" t="s">
        <v>259</v>
      </c>
      <c r="L260" s="59"/>
      <c r="M260" s="74" t="b">
        <f t="shared" si="26"/>
        <v>0</v>
      </c>
      <c r="R260" s="74" t="b">
        <f t="shared" si="27"/>
        <v>0</v>
      </c>
    </row>
    <row r="261" spans="1:18" s="60" customFormat="1" ht="12.75">
      <c r="A261" s="59"/>
      <c r="B261" s="44"/>
      <c r="C261" s="46"/>
      <c r="D261" s="47"/>
      <c r="E261" s="236"/>
      <c r="F261" s="255"/>
      <c r="G261" s="244"/>
      <c r="H261" s="247"/>
      <c r="I261" s="71">
        <f t="shared" si="24"/>
      </c>
      <c r="J261" s="71">
        <f t="shared" si="25"/>
      </c>
      <c r="K261" s="50"/>
      <c r="L261" s="59"/>
      <c r="M261" s="74" t="b">
        <f t="shared" si="26"/>
        <v>0</v>
      </c>
      <c r="R261" s="74" t="b">
        <f t="shared" si="27"/>
        <v>0</v>
      </c>
    </row>
    <row r="262" spans="1:18" s="60" customFormat="1" ht="12.75" hidden="1">
      <c r="A262" s="59"/>
      <c r="B262" s="44"/>
      <c r="C262" s="46"/>
      <c r="D262" s="47"/>
      <c r="E262" s="236"/>
      <c r="F262" s="255"/>
      <c r="G262" s="244"/>
      <c r="H262" s="247"/>
      <c r="I262" s="71">
        <f t="shared" si="24"/>
      </c>
      <c r="J262" s="71">
        <f t="shared" si="25"/>
      </c>
      <c r="K262" s="50"/>
      <c r="L262" s="59"/>
      <c r="M262" s="74" t="b">
        <f t="shared" si="26"/>
        <v>0</v>
      </c>
      <c r="R262" s="74" t="b">
        <f t="shared" si="27"/>
        <v>1</v>
      </c>
    </row>
    <row r="263" spans="1:18" s="60" customFormat="1" ht="12.75" hidden="1">
      <c r="A263" s="59"/>
      <c r="B263" s="44"/>
      <c r="C263" s="46"/>
      <c r="D263" s="47"/>
      <c r="E263" s="236"/>
      <c r="F263" s="255"/>
      <c r="G263" s="244"/>
      <c r="H263" s="247"/>
      <c r="I263" s="71">
        <f t="shared" si="24"/>
      </c>
      <c r="J263" s="71">
        <f t="shared" si="25"/>
      </c>
      <c r="K263" s="50"/>
      <c r="L263" s="59"/>
      <c r="M263" s="74" t="b">
        <f t="shared" si="26"/>
        <v>0</v>
      </c>
      <c r="R263" s="74" t="b">
        <f t="shared" si="27"/>
        <v>1</v>
      </c>
    </row>
    <row r="264" spans="1:18" s="60" customFormat="1" ht="12.75" hidden="1">
      <c r="A264" s="59"/>
      <c r="B264" s="44"/>
      <c r="C264" s="46"/>
      <c r="D264" s="47"/>
      <c r="E264" s="236"/>
      <c r="F264" s="255"/>
      <c r="G264" s="244"/>
      <c r="H264" s="247"/>
      <c r="I264" s="71">
        <f t="shared" si="24"/>
      </c>
      <c r="J264" s="71">
        <f t="shared" si="25"/>
      </c>
      <c r="K264" s="50"/>
      <c r="L264" s="59"/>
      <c r="M264" s="74" t="b">
        <f t="shared" si="26"/>
        <v>0</v>
      </c>
      <c r="R264" s="74" t="b">
        <f t="shared" si="27"/>
        <v>1</v>
      </c>
    </row>
    <row r="265" spans="1:18" s="60" customFormat="1" ht="12.75" hidden="1">
      <c r="A265" s="59"/>
      <c r="B265" s="44"/>
      <c r="C265" s="46"/>
      <c r="D265" s="47"/>
      <c r="E265" s="236"/>
      <c r="F265" s="255"/>
      <c r="G265" s="244"/>
      <c r="H265" s="247"/>
      <c r="I265" s="71">
        <f t="shared" si="24"/>
      </c>
      <c r="J265" s="71">
        <f t="shared" si="25"/>
      </c>
      <c r="K265" s="50"/>
      <c r="L265" s="59"/>
      <c r="M265" s="74" t="b">
        <f t="shared" si="26"/>
        <v>0</v>
      </c>
      <c r="R265" s="74" t="b">
        <f t="shared" si="27"/>
        <v>1</v>
      </c>
    </row>
    <row r="266" spans="1:18" s="60" customFormat="1" ht="12.75" hidden="1">
      <c r="A266" s="59"/>
      <c r="B266" s="44"/>
      <c r="C266" s="46"/>
      <c r="D266" s="47"/>
      <c r="E266" s="236"/>
      <c r="F266" s="255"/>
      <c r="G266" s="244"/>
      <c r="H266" s="247"/>
      <c r="I266" s="71">
        <f t="shared" si="24"/>
      </c>
      <c r="J266" s="71">
        <f t="shared" si="25"/>
      </c>
      <c r="K266" s="50"/>
      <c r="L266" s="59"/>
      <c r="M266" s="74" t="b">
        <f t="shared" si="26"/>
        <v>0</v>
      </c>
      <c r="R266" s="74" t="b">
        <f t="shared" si="27"/>
        <v>1</v>
      </c>
    </row>
    <row r="267" spans="1:18" s="60" customFormat="1" ht="12.75" hidden="1">
      <c r="A267" s="59"/>
      <c r="B267" s="44"/>
      <c r="C267" s="46"/>
      <c r="D267" s="47"/>
      <c r="E267" s="236"/>
      <c r="F267" s="255"/>
      <c r="G267" s="244"/>
      <c r="H267" s="247"/>
      <c r="I267" s="71">
        <f t="shared" si="24"/>
      </c>
      <c r="J267" s="71">
        <f t="shared" si="25"/>
      </c>
      <c r="K267" s="50"/>
      <c r="L267" s="59"/>
      <c r="M267" s="74" t="b">
        <f t="shared" si="26"/>
        <v>0</v>
      </c>
      <c r="R267" s="74" t="b">
        <f t="shared" si="27"/>
        <v>1</v>
      </c>
    </row>
    <row r="268" spans="1:18" s="60" customFormat="1" ht="12.75" hidden="1">
      <c r="A268" s="59"/>
      <c r="B268" s="44"/>
      <c r="C268" s="46"/>
      <c r="D268" s="47"/>
      <c r="E268" s="236"/>
      <c r="F268" s="255"/>
      <c r="G268" s="244"/>
      <c r="H268" s="247"/>
      <c r="I268" s="71">
        <f t="shared" si="24"/>
      </c>
      <c r="J268" s="71">
        <f t="shared" si="25"/>
      </c>
      <c r="K268" s="50"/>
      <c r="L268" s="59"/>
      <c r="M268" s="74" t="b">
        <f t="shared" si="26"/>
        <v>0</v>
      </c>
      <c r="R268" s="74" t="b">
        <f t="shared" si="27"/>
        <v>1</v>
      </c>
    </row>
    <row r="269" spans="1:18" s="60" customFormat="1" ht="12.75" hidden="1">
      <c r="A269" s="59"/>
      <c r="B269" s="44"/>
      <c r="C269" s="46"/>
      <c r="D269" s="47"/>
      <c r="E269" s="236"/>
      <c r="F269" s="255"/>
      <c r="G269" s="244"/>
      <c r="H269" s="247"/>
      <c r="I269" s="71">
        <f t="shared" si="24"/>
      </c>
      <c r="J269" s="71">
        <f t="shared" si="25"/>
      </c>
      <c r="K269" s="50"/>
      <c r="L269" s="59"/>
      <c r="M269" s="74" t="b">
        <f t="shared" si="26"/>
        <v>0</v>
      </c>
      <c r="R269" s="74" t="b">
        <f t="shared" si="27"/>
        <v>1</v>
      </c>
    </row>
    <row r="270" spans="1:18" s="60" customFormat="1" ht="12.75" hidden="1">
      <c r="A270" s="59"/>
      <c r="B270" s="44"/>
      <c r="C270" s="46"/>
      <c r="D270" s="47"/>
      <c r="E270" s="236"/>
      <c r="F270" s="255"/>
      <c r="G270" s="244"/>
      <c r="H270" s="247"/>
      <c r="I270" s="71">
        <f t="shared" si="24"/>
      </c>
      <c r="J270" s="71">
        <f t="shared" si="25"/>
      </c>
      <c r="K270" s="50"/>
      <c r="L270" s="59"/>
      <c r="M270" s="74" t="b">
        <f t="shared" si="26"/>
        <v>0</v>
      </c>
      <c r="R270" s="74" t="b">
        <f t="shared" si="27"/>
        <v>1</v>
      </c>
    </row>
    <row r="271" spans="1:18" s="60" customFormat="1" ht="12.75" hidden="1">
      <c r="A271" s="59"/>
      <c r="B271" s="44"/>
      <c r="C271" s="46"/>
      <c r="D271" s="47"/>
      <c r="E271" s="236"/>
      <c r="F271" s="255"/>
      <c r="G271" s="244"/>
      <c r="H271" s="247"/>
      <c r="I271" s="71">
        <f t="shared" si="24"/>
      </c>
      <c r="J271" s="71">
        <f t="shared" si="25"/>
      </c>
      <c r="K271" s="50"/>
      <c r="L271" s="59"/>
      <c r="M271" s="74" t="b">
        <f t="shared" si="26"/>
        <v>0</v>
      </c>
      <c r="R271" s="74" t="b">
        <f t="shared" si="27"/>
        <v>1</v>
      </c>
    </row>
    <row r="272" spans="1:18" s="60" customFormat="1" ht="12.75" hidden="1">
      <c r="A272" s="59"/>
      <c r="B272" s="44"/>
      <c r="C272" s="46"/>
      <c r="D272" s="47"/>
      <c r="E272" s="236"/>
      <c r="F272" s="255"/>
      <c r="G272" s="244"/>
      <c r="H272" s="247"/>
      <c r="I272" s="71">
        <f t="shared" si="24"/>
      </c>
      <c r="J272" s="71">
        <f t="shared" si="25"/>
      </c>
      <c r="K272" s="50"/>
      <c r="L272" s="59"/>
      <c r="M272" s="74" t="b">
        <f t="shared" si="26"/>
        <v>0</v>
      </c>
      <c r="R272" s="74" t="b">
        <f t="shared" si="27"/>
        <v>1</v>
      </c>
    </row>
    <row r="273" spans="1:18" s="60" customFormat="1" ht="12.75" hidden="1">
      <c r="A273" s="59"/>
      <c r="B273" s="44"/>
      <c r="C273" s="46"/>
      <c r="D273" s="47"/>
      <c r="E273" s="236"/>
      <c r="F273" s="255"/>
      <c r="G273" s="244"/>
      <c r="H273" s="247"/>
      <c r="I273" s="71">
        <f t="shared" si="24"/>
      </c>
      <c r="J273" s="71">
        <f t="shared" si="25"/>
      </c>
      <c r="K273" s="50"/>
      <c r="L273" s="59"/>
      <c r="M273" s="74" t="b">
        <f t="shared" si="26"/>
        <v>0</v>
      </c>
      <c r="R273" s="74" t="b">
        <f t="shared" si="27"/>
        <v>1</v>
      </c>
    </row>
    <row r="274" spans="1:18" s="60" customFormat="1" ht="12.75" hidden="1">
      <c r="A274" s="59"/>
      <c r="B274" s="44"/>
      <c r="C274" s="46"/>
      <c r="D274" s="47"/>
      <c r="E274" s="236"/>
      <c r="F274" s="255"/>
      <c r="G274" s="244"/>
      <c r="H274" s="247"/>
      <c r="I274" s="71">
        <f t="shared" si="24"/>
      </c>
      <c r="J274" s="71">
        <f t="shared" si="25"/>
      </c>
      <c r="K274" s="50"/>
      <c r="L274" s="59"/>
      <c r="M274" s="74" t="b">
        <f t="shared" si="26"/>
        <v>0</v>
      </c>
      <c r="R274" s="74" t="b">
        <f t="shared" si="27"/>
        <v>1</v>
      </c>
    </row>
    <row r="275" spans="1:18" s="60" customFormat="1" ht="12.75" hidden="1">
      <c r="A275" s="59"/>
      <c r="B275" s="44"/>
      <c r="C275" s="46"/>
      <c r="D275" s="47"/>
      <c r="E275" s="236"/>
      <c r="F275" s="255"/>
      <c r="G275" s="244"/>
      <c r="H275" s="247"/>
      <c r="I275" s="71">
        <f t="shared" si="24"/>
      </c>
      <c r="J275" s="71">
        <f t="shared" si="25"/>
      </c>
      <c r="K275" s="50"/>
      <c r="L275" s="59"/>
      <c r="M275" s="74" t="b">
        <f t="shared" si="26"/>
        <v>0</v>
      </c>
      <c r="R275" s="74" t="b">
        <f t="shared" si="27"/>
        <v>1</v>
      </c>
    </row>
    <row r="276" spans="1:18" s="60" customFormat="1" ht="12.75" hidden="1">
      <c r="A276" s="59"/>
      <c r="B276" s="44"/>
      <c r="C276" s="46"/>
      <c r="D276" s="47"/>
      <c r="E276" s="236"/>
      <c r="F276" s="255"/>
      <c r="G276" s="244"/>
      <c r="H276" s="247"/>
      <c r="I276" s="71">
        <f t="shared" si="24"/>
      </c>
      <c r="J276" s="71">
        <f t="shared" si="25"/>
      </c>
      <c r="K276" s="50"/>
      <c r="L276" s="59"/>
      <c r="M276" s="74" t="b">
        <f t="shared" si="26"/>
        <v>0</v>
      </c>
      <c r="R276" s="74" t="b">
        <f t="shared" si="27"/>
        <v>1</v>
      </c>
    </row>
    <row r="277" spans="1:18" s="60" customFormat="1" ht="12.75" hidden="1">
      <c r="A277" s="59"/>
      <c r="B277" s="44"/>
      <c r="C277" s="46"/>
      <c r="D277" s="47"/>
      <c r="E277" s="236"/>
      <c r="F277" s="255"/>
      <c r="G277" s="244"/>
      <c r="H277" s="247"/>
      <c r="I277" s="71">
        <f t="shared" si="24"/>
      </c>
      <c r="J277" s="71">
        <f t="shared" si="25"/>
      </c>
      <c r="K277" s="50"/>
      <c r="L277" s="59"/>
      <c r="M277" s="74" t="b">
        <f t="shared" si="26"/>
        <v>0</v>
      </c>
      <c r="R277" s="74" t="b">
        <f t="shared" si="27"/>
        <v>1</v>
      </c>
    </row>
    <row r="278" spans="1:18" s="60" customFormat="1" ht="12.75" hidden="1">
      <c r="A278" s="59"/>
      <c r="B278" s="44"/>
      <c r="C278" s="46"/>
      <c r="D278" s="47"/>
      <c r="E278" s="236"/>
      <c r="F278" s="255"/>
      <c r="G278" s="244"/>
      <c r="H278" s="247"/>
      <c r="I278" s="71">
        <f t="shared" si="24"/>
      </c>
      <c r="J278" s="71">
        <f t="shared" si="25"/>
      </c>
      <c r="K278" s="50"/>
      <c r="L278" s="59"/>
      <c r="M278" s="74" t="b">
        <f t="shared" si="26"/>
        <v>0</v>
      </c>
      <c r="R278" s="74" t="b">
        <f t="shared" si="27"/>
        <v>1</v>
      </c>
    </row>
    <row r="279" spans="1:18" s="60" customFormat="1" ht="12.75" hidden="1">
      <c r="A279" s="59"/>
      <c r="B279" s="44"/>
      <c r="C279" s="46"/>
      <c r="D279" s="47"/>
      <c r="E279" s="236"/>
      <c r="F279" s="255"/>
      <c r="G279" s="244"/>
      <c r="H279" s="247"/>
      <c r="I279" s="71">
        <f t="shared" si="24"/>
      </c>
      <c r="J279" s="71">
        <f t="shared" si="25"/>
      </c>
      <c r="K279" s="50"/>
      <c r="L279" s="59"/>
      <c r="M279" s="74" t="b">
        <f t="shared" si="26"/>
        <v>0</v>
      </c>
      <c r="R279" s="74" t="b">
        <f t="shared" si="27"/>
        <v>1</v>
      </c>
    </row>
    <row r="280" spans="1:18" s="60" customFormat="1" ht="12.75" hidden="1">
      <c r="A280" s="59"/>
      <c r="B280" s="44"/>
      <c r="C280" s="46"/>
      <c r="D280" s="47"/>
      <c r="E280" s="236"/>
      <c r="F280" s="255"/>
      <c r="G280" s="244"/>
      <c r="H280" s="247"/>
      <c r="I280" s="71">
        <f t="shared" si="24"/>
      </c>
      <c r="J280" s="71">
        <f t="shared" si="25"/>
      </c>
      <c r="K280" s="50"/>
      <c r="L280" s="59"/>
      <c r="M280" s="74" t="b">
        <f t="shared" si="26"/>
        <v>0</v>
      </c>
      <c r="R280" s="74" t="b">
        <f t="shared" si="27"/>
        <v>1</v>
      </c>
    </row>
    <row r="281" spans="1:18" s="60" customFormat="1" ht="12.75" hidden="1">
      <c r="A281" s="59"/>
      <c r="B281" s="44"/>
      <c r="C281" s="46"/>
      <c r="D281" s="47"/>
      <c r="E281" s="236"/>
      <c r="F281" s="255"/>
      <c r="G281" s="244"/>
      <c r="H281" s="247"/>
      <c r="I281" s="71">
        <f t="shared" si="24"/>
      </c>
      <c r="J281" s="71">
        <f t="shared" si="25"/>
      </c>
      <c r="K281" s="50"/>
      <c r="L281" s="59"/>
      <c r="M281" s="74" t="b">
        <f t="shared" si="26"/>
        <v>0</v>
      </c>
      <c r="R281" s="74" t="b">
        <f t="shared" si="27"/>
        <v>1</v>
      </c>
    </row>
    <row r="282" spans="1:18" s="60" customFormat="1" ht="12.75" hidden="1">
      <c r="A282" s="59"/>
      <c r="B282" s="44"/>
      <c r="C282" s="46"/>
      <c r="D282" s="47"/>
      <c r="E282" s="236"/>
      <c r="F282" s="255"/>
      <c r="G282" s="244"/>
      <c r="H282" s="247"/>
      <c r="I282" s="71">
        <f t="shared" si="24"/>
      </c>
      <c r="J282" s="71">
        <f t="shared" si="25"/>
      </c>
      <c r="K282" s="50"/>
      <c r="L282" s="59"/>
      <c r="M282" s="74" t="b">
        <f t="shared" si="26"/>
        <v>0</v>
      </c>
      <c r="R282" s="74" t="b">
        <f t="shared" si="27"/>
        <v>1</v>
      </c>
    </row>
    <row r="283" spans="1:18" s="60" customFormat="1" ht="12.75" hidden="1">
      <c r="A283" s="59"/>
      <c r="B283" s="44"/>
      <c r="C283" s="46"/>
      <c r="D283" s="47"/>
      <c r="E283" s="236"/>
      <c r="F283" s="255"/>
      <c r="G283" s="244"/>
      <c r="H283" s="247"/>
      <c r="I283" s="71">
        <f t="shared" si="24"/>
      </c>
      <c r="J283" s="71">
        <f t="shared" si="25"/>
      </c>
      <c r="K283" s="50"/>
      <c r="L283" s="59"/>
      <c r="M283" s="74" t="b">
        <f t="shared" si="26"/>
        <v>0</v>
      </c>
      <c r="R283" s="74" t="b">
        <f t="shared" si="27"/>
        <v>1</v>
      </c>
    </row>
    <row r="284" spans="1:18" s="60" customFormat="1" ht="12.75" hidden="1">
      <c r="A284" s="59"/>
      <c r="B284" s="44"/>
      <c r="C284" s="46"/>
      <c r="D284" s="47"/>
      <c r="E284" s="236"/>
      <c r="F284" s="255"/>
      <c r="G284" s="244"/>
      <c r="H284" s="247"/>
      <c r="I284" s="71">
        <f t="shared" si="24"/>
      </c>
      <c r="J284" s="71">
        <f t="shared" si="25"/>
      </c>
      <c r="K284" s="50"/>
      <c r="L284" s="59"/>
      <c r="M284" s="74" t="b">
        <f t="shared" si="26"/>
        <v>0</v>
      </c>
      <c r="R284" s="74" t="b">
        <f t="shared" si="27"/>
        <v>1</v>
      </c>
    </row>
    <row r="285" spans="1:18" s="60" customFormat="1" ht="12.75" hidden="1">
      <c r="A285" s="59"/>
      <c r="B285" s="44"/>
      <c r="C285" s="46"/>
      <c r="D285" s="47"/>
      <c r="E285" s="236"/>
      <c r="F285" s="255"/>
      <c r="G285" s="244"/>
      <c r="H285" s="247"/>
      <c r="I285" s="71">
        <f t="shared" si="24"/>
      </c>
      <c r="J285" s="71">
        <f t="shared" si="25"/>
      </c>
      <c r="K285" s="50"/>
      <c r="L285" s="59"/>
      <c r="M285" s="74" t="b">
        <f t="shared" si="26"/>
        <v>0</v>
      </c>
      <c r="R285" s="74" t="b">
        <f t="shared" si="27"/>
        <v>1</v>
      </c>
    </row>
    <row r="286" spans="1:18" s="60" customFormat="1" ht="12.75" hidden="1">
      <c r="A286" s="59"/>
      <c r="B286" s="44"/>
      <c r="C286" s="46"/>
      <c r="D286" s="47"/>
      <c r="E286" s="236"/>
      <c r="F286" s="255"/>
      <c r="G286" s="244"/>
      <c r="H286" s="247"/>
      <c r="I286" s="71">
        <f t="shared" si="24"/>
      </c>
      <c r="J286" s="71">
        <f t="shared" si="25"/>
      </c>
      <c r="K286" s="50"/>
      <c r="L286" s="59"/>
      <c r="M286" s="74" t="b">
        <f t="shared" si="26"/>
        <v>0</v>
      </c>
      <c r="R286" s="74" t="b">
        <f t="shared" si="27"/>
        <v>1</v>
      </c>
    </row>
    <row r="287" spans="1:18" s="60" customFormat="1" ht="12.75" hidden="1">
      <c r="A287" s="59"/>
      <c r="B287" s="44"/>
      <c r="C287" s="46"/>
      <c r="D287" s="47"/>
      <c r="E287" s="236"/>
      <c r="F287" s="255"/>
      <c r="G287" s="244"/>
      <c r="H287" s="247"/>
      <c r="I287" s="71">
        <f t="shared" si="24"/>
      </c>
      <c r="J287" s="71">
        <f t="shared" si="25"/>
      </c>
      <c r="K287" s="50"/>
      <c r="L287" s="59"/>
      <c r="M287" s="74" t="b">
        <f t="shared" si="26"/>
        <v>0</v>
      </c>
      <c r="R287" s="74" t="b">
        <f t="shared" si="27"/>
        <v>1</v>
      </c>
    </row>
    <row r="288" spans="1:18" s="60" customFormat="1" ht="12.75" hidden="1">
      <c r="A288" s="59"/>
      <c r="B288" s="44"/>
      <c r="C288" s="46"/>
      <c r="D288" s="47"/>
      <c r="E288" s="236"/>
      <c r="F288" s="255"/>
      <c r="G288" s="244"/>
      <c r="H288" s="247"/>
      <c r="I288" s="71">
        <f t="shared" si="24"/>
      </c>
      <c r="J288" s="71">
        <f t="shared" si="25"/>
      </c>
      <c r="K288" s="50"/>
      <c r="L288" s="59"/>
      <c r="M288" s="74" t="b">
        <f t="shared" si="26"/>
        <v>0</v>
      </c>
      <c r="R288" s="74" t="b">
        <f t="shared" si="27"/>
        <v>1</v>
      </c>
    </row>
    <row r="289" spans="1:18" s="60" customFormat="1" ht="12.75" hidden="1">
      <c r="A289" s="59"/>
      <c r="B289" s="44"/>
      <c r="C289" s="46"/>
      <c r="D289" s="47"/>
      <c r="E289" s="236"/>
      <c r="F289" s="255"/>
      <c r="G289" s="244"/>
      <c r="H289" s="247"/>
      <c r="I289" s="71">
        <f t="shared" si="24"/>
      </c>
      <c r="J289" s="71">
        <f t="shared" si="25"/>
      </c>
      <c r="K289" s="50"/>
      <c r="L289" s="59"/>
      <c r="M289" s="74" t="b">
        <f t="shared" si="26"/>
        <v>0</v>
      </c>
      <c r="R289" s="74" t="b">
        <f t="shared" si="27"/>
        <v>1</v>
      </c>
    </row>
    <row r="290" spans="1:18" s="60" customFormat="1" ht="12.75" hidden="1">
      <c r="A290" s="59"/>
      <c r="B290" s="44"/>
      <c r="C290" s="46"/>
      <c r="D290" s="47"/>
      <c r="E290" s="236"/>
      <c r="F290" s="255"/>
      <c r="G290" s="244"/>
      <c r="H290" s="247"/>
      <c r="I290" s="71">
        <f aca="true" t="shared" si="28" ref="I290:I321">IF(OR(H290&lt;&gt;"",H290&lt;&gt;0),ROUND((F290/H290),2),"")</f>
      </c>
      <c r="J290" s="71">
        <f aca="true" t="shared" si="29" ref="J290:J321">IF(I290&lt;&gt;"",ROUND((E290*I290),2),"")</f>
      </c>
      <c r="K290" s="50"/>
      <c r="L290" s="59"/>
      <c r="M290" s="74" t="b">
        <f aca="true" t="shared" si="30" ref="M290:M326">AND(OR(B290="",C290="",D290="",E290="",F290="",G290="",H290=""),B290&amp;C290&amp;D290&amp;E290&amp;F290&amp;G290&amp;H290&amp;K290&lt;&gt;"")</f>
        <v>0</v>
      </c>
      <c r="R290" s="74" t="b">
        <f t="shared" si="27"/>
        <v>1</v>
      </c>
    </row>
    <row r="291" spans="1:18" s="60" customFormat="1" ht="12.75" hidden="1">
      <c r="A291" s="59"/>
      <c r="B291" s="44"/>
      <c r="C291" s="46"/>
      <c r="D291" s="47"/>
      <c r="E291" s="236"/>
      <c r="F291" s="255"/>
      <c r="G291" s="244"/>
      <c r="H291" s="247"/>
      <c r="I291" s="71">
        <f t="shared" si="28"/>
      </c>
      <c r="J291" s="71">
        <f t="shared" si="29"/>
      </c>
      <c r="K291" s="50"/>
      <c r="L291" s="59"/>
      <c r="M291" s="74" t="b">
        <f t="shared" si="30"/>
        <v>0</v>
      </c>
      <c r="R291" s="74" t="b">
        <f aca="true" t="shared" si="31" ref="R291:R326">AND(B290="",NOT(M291))</f>
        <v>1</v>
      </c>
    </row>
    <row r="292" spans="1:18" s="60" customFormat="1" ht="12.75" hidden="1">
      <c r="A292" s="59"/>
      <c r="B292" s="44"/>
      <c r="C292" s="46"/>
      <c r="D292" s="47"/>
      <c r="E292" s="236"/>
      <c r="F292" s="255"/>
      <c r="G292" s="244"/>
      <c r="H292" s="247"/>
      <c r="I292" s="71">
        <f t="shared" si="28"/>
      </c>
      <c r="J292" s="71">
        <f t="shared" si="29"/>
      </c>
      <c r="K292" s="50"/>
      <c r="L292" s="59"/>
      <c r="M292" s="74" t="b">
        <f t="shared" si="30"/>
        <v>0</v>
      </c>
      <c r="R292" s="74" t="b">
        <f t="shared" si="31"/>
        <v>1</v>
      </c>
    </row>
    <row r="293" spans="1:18" s="60" customFormat="1" ht="12.75" hidden="1">
      <c r="A293" s="59"/>
      <c r="B293" s="44"/>
      <c r="C293" s="46"/>
      <c r="D293" s="47"/>
      <c r="E293" s="236"/>
      <c r="F293" s="255"/>
      <c r="G293" s="244"/>
      <c r="H293" s="247"/>
      <c r="I293" s="71">
        <f t="shared" si="28"/>
      </c>
      <c r="J293" s="71">
        <f t="shared" si="29"/>
      </c>
      <c r="K293" s="50"/>
      <c r="L293" s="59"/>
      <c r="M293" s="74" t="b">
        <f t="shared" si="30"/>
        <v>0</v>
      </c>
      <c r="R293" s="74" t="b">
        <f t="shared" si="31"/>
        <v>1</v>
      </c>
    </row>
    <row r="294" spans="1:18" s="60" customFormat="1" ht="12.75" hidden="1">
      <c r="A294" s="59"/>
      <c r="B294" s="44"/>
      <c r="C294" s="46"/>
      <c r="D294" s="47"/>
      <c r="E294" s="236"/>
      <c r="F294" s="255"/>
      <c r="G294" s="244"/>
      <c r="H294" s="247"/>
      <c r="I294" s="71">
        <f t="shared" si="28"/>
      </c>
      <c r="J294" s="71">
        <f t="shared" si="29"/>
      </c>
      <c r="K294" s="50"/>
      <c r="L294" s="59"/>
      <c r="M294" s="74" t="b">
        <f t="shared" si="30"/>
        <v>0</v>
      </c>
      <c r="R294" s="74" t="b">
        <f t="shared" si="31"/>
        <v>1</v>
      </c>
    </row>
    <row r="295" spans="1:18" s="60" customFormat="1" ht="12.75" hidden="1">
      <c r="A295" s="59"/>
      <c r="B295" s="44"/>
      <c r="C295" s="46"/>
      <c r="D295" s="47"/>
      <c r="E295" s="236"/>
      <c r="F295" s="255"/>
      <c r="G295" s="244"/>
      <c r="H295" s="247"/>
      <c r="I295" s="71">
        <f t="shared" si="28"/>
      </c>
      <c r="J295" s="71">
        <f t="shared" si="29"/>
      </c>
      <c r="K295" s="50"/>
      <c r="L295" s="59"/>
      <c r="M295" s="74" t="b">
        <f t="shared" si="30"/>
        <v>0</v>
      </c>
      <c r="R295" s="74" t="b">
        <f t="shared" si="31"/>
        <v>1</v>
      </c>
    </row>
    <row r="296" spans="1:18" s="60" customFormat="1" ht="12.75" hidden="1">
      <c r="A296" s="59"/>
      <c r="B296" s="44"/>
      <c r="C296" s="46"/>
      <c r="D296" s="47"/>
      <c r="E296" s="236"/>
      <c r="F296" s="255"/>
      <c r="G296" s="244"/>
      <c r="H296" s="247"/>
      <c r="I296" s="71">
        <f t="shared" si="28"/>
      </c>
      <c r="J296" s="71">
        <f t="shared" si="29"/>
      </c>
      <c r="K296" s="50"/>
      <c r="L296" s="59"/>
      <c r="M296" s="74" t="b">
        <f t="shared" si="30"/>
        <v>0</v>
      </c>
      <c r="R296" s="74" t="b">
        <f t="shared" si="31"/>
        <v>1</v>
      </c>
    </row>
    <row r="297" spans="1:18" s="60" customFormat="1" ht="12.75" hidden="1">
      <c r="A297" s="59"/>
      <c r="B297" s="44"/>
      <c r="C297" s="46"/>
      <c r="D297" s="47"/>
      <c r="E297" s="236"/>
      <c r="F297" s="255"/>
      <c r="G297" s="244"/>
      <c r="H297" s="247"/>
      <c r="I297" s="71">
        <f t="shared" si="28"/>
      </c>
      <c r="J297" s="71">
        <f t="shared" si="29"/>
      </c>
      <c r="K297" s="50"/>
      <c r="L297" s="59"/>
      <c r="M297" s="74" t="b">
        <f t="shared" si="30"/>
        <v>0</v>
      </c>
      <c r="R297" s="74" t="b">
        <f t="shared" si="31"/>
        <v>1</v>
      </c>
    </row>
    <row r="298" spans="1:18" s="60" customFormat="1" ht="12.75" hidden="1">
      <c r="A298" s="59"/>
      <c r="B298" s="44"/>
      <c r="C298" s="46"/>
      <c r="D298" s="47"/>
      <c r="E298" s="236"/>
      <c r="F298" s="255"/>
      <c r="G298" s="244"/>
      <c r="H298" s="247"/>
      <c r="I298" s="71">
        <f t="shared" si="28"/>
      </c>
      <c r="J298" s="71">
        <f t="shared" si="29"/>
      </c>
      <c r="K298" s="50"/>
      <c r="L298" s="59"/>
      <c r="M298" s="74" t="b">
        <f t="shared" si="30"/>
        <v>0</v>
      </c>
      <c r="R298" s="74" t="b">
        <f t="shared" si="31"/>
        <v>1</v>
      </c>
    </row>
    <row r="299" spans="1:18" s="60" customFormat="1" ht="12.75" hidden="1">
      <c r="A299" s="59"/>
      <c r="B299" s="44"/>
      <c r="C299" s="46"/>
      <c r="D299" s="47"/>
      <c r="E299" s="236"/>
      <c r="F299" s="255"/>
      <c r="G299" s="244"/>
      <c r="H299" s="247"/>
      <c r="I299" s="71">
        <f t="shared" si="28"/>
      </c>
      <c r="J299" s="71">
        <f t="shared" si="29"/>
      </c>
      <c r="K299" s="50"/>
      <c r="L299" s="59"/>
      <c r="M299" s="74" t="b">
        <f t="shared" si="30"/>
        <v>0</v>
      </c>
      <c r="R299" s="74" t="b">
        <f t="shared" si="31"/>
        <v>1</v>
      </c>
    </row>
    <row r="300" spans="1:18" s="60" customFormat="1" ht="12.75" hidden="1">
      <c r="A300" s="59"/>
      <c r="B300" s="44"/>
      <c r="C300" s="46"/>
      <c r="D300" s="47"/>
      <c r="E300" s="236"/>
      <c r="F300" s="255"/>
      <c r="G300" s="244"/>
      <c r="H300" s="247"/>
      <c r="I300" s="71">
        <f t="shared" si="28"/>
      </c>
      <c r="J300" s="71">
        <f t="shared" si="29"/>
      </c>
      <c r="K300" s="50"/>
      <c r="L300" s="59"/>
      <c r="M300" s="74" t="b">
        <f t="shared" si="30"/>
        <v>0</v>
      </c>
      <c r="R300" s="74" t="b">
        <f t="shared" si="31"/>
        <v>1</v>
      </c>
    </row>
    <row r="301" spans="1:18" s="60" customFormat="1" ht="12.75" hidden="1">
      <c r="A301" s="59"/>
      <c r="B301" s="44"/>
      <c r="C301" s="46"/>
      <c r="D301" s="47"/>
      <c r="E301" s="236"/>
      <c r="F301" s="255"/>
      <c r="G301" s="244"/>
      <c r="H301" s="247"/>
      <c r="I301" s="71">
        <f t="shared" si="28"/>
      </c>
      <c r="J301" s="71">
        <f t="shared" si="29"/>
      </c>
      <c r="K301" s="50"/>
      <c r="L301" s="59"/>
      <c r="M301" s="74" t="b">
        <f t="shared" si="30"/>
        <v>0</v>
      </c>
      <c r="R301" s="74" t="b">
        <f t="shared" si="31"/>
        <v>1</v>
      </c>
    </row>
    <row r="302" spans="1:18" s="60" customFormat="1" ht="12.75" hidden="1">
      <c r="A302" s="59"/>
      <c r="B302" s="44"/>
      <c r="C302" s="46"/>
      <c r="D302" s="47"/>
      <c r="E302" s="236"/>
      <c r="F302" s="255"/>
      <c r="G302" s="244"/>
      <c r="H302" s="247"/>
      <c r="I302" s="71">
        <f t="shared" si="28"/>
      </c>
      <c r="J302" s="71">
        <f t="shared" si="29"/>
      </c>
      <c r="K302" s="50"/>
      <c r="L302" s="59"/>
      <c r="M302" s="74" t="b">
        <f t="shared" si="30"/>
        <v>0</v>
      </c>
      <c r="R302" s="74" t="b">
        <f t="shared" si="31"/>
        <v>1</v>
      </c>
    </row>
    <row r="303" spans="1:18" s="60" customFormat="1" ht="12.75" hidden="1">
      <c r="A303" s="59"/>
      <c r="B303" s="44"/>
      <c r="C303" s="46"/>
      <c r="D303" s="47"/>
      <c r="E303" s="236"/>
      <c r="F303" s="255"/>
      <c r="G303" s="244"/>
      <c r="H303" s="247"/>
      <c r="I303" s="71">
        <f t="shared" si="28"/>
      </c>
      <c r="J303" s="71">
        <f t="shared" si="29"/>
      </c>
      <c r="K303" s="50"/>
      <c r="L303" s="59"/>
      <c r="M303" s="74" t="b">
        <f t="shared" si="30"/>
        <v>0</v>
      </c>
      <c r="R303" s="74" t="b">
        <f t="shared" si="31"/>
        <v>1</v>
      </c>
    </row>
    <row r="304" spans="1:18" s="60" customFormat="1" ht="12.75" hidden="1">
      <c r="A304" s="59"/>
      <c r="B304" s="44"/>
      <c r="C304" s="46"/>
      <c r="D304" s="47"/>
      <c r="E304" s="236"/>
      <c r="F304" s="255"/>
      <c r="G304" s="244"/>
      <c r="H304" s="247"/>
      <c r="I304" s="71">
        <f t="shared" si="28"/>
      </c>
      <c r="J304" s="71">
        <f t="shared" si="29"/>
      </c>
      <c r="K304" s="50"/>
      <c r="L304" s="59"/>
      <c r="M304" s="74" t="b">
        <f t="shared" si="30"/>
        <v>0</v>
      </c>
      <c r="R304" s="74" t="b">
        <f t="shared" si="31"/>
        <v>1</v>
      </c>
    </row>
    <row r="305" spans="1:18" s="60" customFormat="1" ht="12.75" hidden="1">
      <c r="A305" s="59"/>
      <c r="B305" s="44"/>
      <c r="C305" s="46"/>
      <c r="D305" s="47"/>
      <c r="E305" s="236"/>
      <c r="F305" s="255"/>
      <c r="G305" s="244"/>
      <c r="H305" s="247"/>
      <c r="I305" s="71">
        <f t="shared" si="28"/>
      </c>
      <c r="J305" s="71">
        <f t="shared" si="29"/>
      </c>
      <c r="K305" s="50"/>
      <c r="L305" s="59"/>
      <c r="M305" s="74" t="b">
        <f t="shared" si="30"/>
        <v>0</v>
      </c>
      <c r="R305" s="74" t="b">
        <f t="shared" si="31"/>
        <v>1</v>
      </c>
    </row>
    <row r="306" spans="1:18" s="60" customFormat="1" ht="12.75" hidden="1">
      <c r="A306" s="59"/>
      <c r="B306" s="44"/>
      <c r="C306" s="46"/>
      <c r="D306" s="47"/>
      <c r="E306" s="236"/>
      <c r="F306" s="255"/>
      <c r="G306" s="244"/>
      <c r="H306" s="247"/>
      <c r="I306" s="71">
        <f t="shared" si="28"/>
      </c>
      <c r="J306" s="71">
        <f t="shared" si="29"/>
      </c>
      <c r="K306" s="50"/>
      <c r="L306" s="59"/>
      <c r="M306" s="74" t="b">
        <f t="shared" si="30"/>
        <v>0</v>
      </c>
      <c r="R306" s="74" t="b">
        <f t="shared" si="31"/>
        <v>1</v>
      </c>
    </row>
    <row r="307" spans="1:18" s="60" customFormat="1" ht="12.75" hidden="1">
      <c r="A307" s="59"/>
      <c r="B307" s="44"/>
      <c r="C307" s="46"/>
      <c r="D307" s="47"/>
      <c r="E307" s="236"/>
      <c r="F307" s="255"/>
      <c r="G307" s="244"/>
      <c r="H307" s="247"/>
      <c r="I307" s="71">
        <f t="shared" si="28"/>
      </c>
      <c r="J307" s="71">
        <f t="shared" si="29"/>
      </c>
      <c r="K307" s="50"/>
      <c r="L307" s="59"/>
      <c r="M307" s="74" t="b">
        <f t="shared" si="30"/>
        <v>0</v>
      </c>
      <c r="R307" s="74" t="b">
        <f t="shared" si="31"/>
        <v>1</v>
      </c>
    </row>
    <row r="308" spans="1:18" s="60" customFormat="1" ht="12.75" hidden="1">
      <c r="A308" s="59"/>
      <c r="B308" s="44"/>
      <c r="C308" s="46"/>
      <c r="D308" s="47"/>
      <c r="E308" s="236"/>
      <c r="F308" s="255"/>
      <c r="G308" s="244"/>
      <c r="H308" s="247"/>
      <c r="I308" s="71">
        <f t="shared" si="28"/>
      </c>
      <c r="J308" s="71">
        <f t="shared" si="29"/>
      </c>
      <c r="K308" s="50"/>
      <c r="L308" s="59"/>
      <c r="M308" s="74" t="b">
        <f t="shared" si="30"/>
        <v>0</v>
      </c>
      <c r="R308" s="74" t="b">
        <f t="shared" si="31"/>
        <v>1</v>
      </c>
    </row>
    <row r="309" spans="1:18" s="60" customFormat="1" ht="12.75" hidden="1">
      <c r="A309" s="59"/>
      <c r="B309" s="44"/>
      <c r="C309" s="46"/>
      <c r="D309" s="47"/>
      <c r="E309" s="236"/>
      <c r="F309" s="255"/>
      <c r="G309" s="244"/>
      <c r="H309" s="247"/>
      <c r="I309" s="71">
        <f t="shared" si="28"/>
      </c>
      <c r="J309" s="71">
        <f t="shared" si="29"/>
      </c>
      <c r="K309" s="50"/>
      <c r="L309" s="59"/>
      <c r="M309" s="74" t="b">
        <f t="shared" si="30"/>
        <v>0</v>
      </c>
      <c r="R309" s="74" t="b">
        <f t="shared" si="31"/>
        <v>1</v>
      </c>
    </row>
    <row r="310" spans="1:18" s="60" customFormat="1" ht="12.75" hidden="1">
      <c r="A310" s="59"/>
      <c r="B310" s="44"/>
      <c r="C310" s="46"/>
      <c r="D310" s="47"/>
      <c r="E310" s="236"/>
      <c r="F310" s="255"/>
      <c r="G310" s="244"/>
      <c r="H310" s="247"/>
      <c r="I310" s="71">
        <f t="shared" si="28"/>
      </c>
      <c r="J310" s="71">
        <f t="shared" si="29"/>
      </c>
      <c r="K310" s="50"/>
      <c r="L310" s="59"/>
      <c r="M310" s="74" t="b">
        <f t="shared" si="30"/>
        <v>0</v>
      </c>
      <c r="R310" s="74" t="b">
        <f t="shared" si="31"/>
        <v>1</v>
      </c>
    </row>
    <row r="311" spans="1:18" s="60" customFormat="1" ht="12.75" hidden="1">
      <c r="A311" s="59"/>
      <c r="B311" s="44"/>
      <c r="C311" s="46"/>
      <c r="D311" s="47"/>
      <c r="E311" s="236"/>
      <c r="F311" s="255"/>
      <c r="G311" s="244"/>
      <c r="H311" s="247"/>
      <c r="I311" s="71">
        <f t="shared" si="28"/>
      </c>
      <c r="J311" s="71">
        <f t="shared" si="29"/>
      </c>
      <c r="K311" s="50"/>
      <c r="L311" s="59"/>
      <c r="M311" s="74" t="b">
        <f t="shared" si="30"/>
        <v>0</v>
      </c>
      <c r="R311" s="74" t="b">
        <f t="shared" si="31"/>
        <v>1</v>
      </c>
    </row>
    <row r="312" spans="1:18" s="60" customFormat="1" ht="12.75" hidden="1">
      <c r="A312" s="59"/>
      <c r="B312" s="44"/>
      <c r="C312" s="46"/>
      <c r="D312" s="47"/>
      <c r="E312" s="236"/>
      <c r="F312" s="255"/>
      <c r="G312" s="244"/>
      <c r="H312" s="247"/>
      <c r="I312" s="71">
        <f t="shared" si="28"/>
      </c>
      <c r="J312" s="71">
        <f t="shared" si="29"/>
      </c>
      <c r="K312" s="50"/>
      <c r="L312" s="59"/>
      <c r="M312" s="74" t="b">
        <f t="shared" si="30"/>
        <v>0</v>
      </c>
      <c r="R312" s="74" t="b">
        <f t="shared" si="31"/>
        <v>1</v>
      </c>
    </row>
    <row r="313" spans="1:18" s="60" customFormat="1" ht="12.75" hidden="1">
      <c r="A313" s="59"/>
      <c r="B313" s="44"/>
      <c r="C313" s="46"/>
      <c r="D313" s="47"/>
      <c r="E313" s="236"/>
      <c r="F313" s="255"/>
      <c r="G313" s="244"/>
      <c r="H313" s="247"/>
      <c r="I313" s="71">
        <f t="shared" si="28"/>
      </c>
      <c r="J313" s="71">
        <f t="shared" si="29"/>
      </c>
      <c r="K313" s="50"/>
      <c r="L313" s="59"/>
      <c r="M313" s="74" t="b">
        <f t="shared" si="30"/>
        <v>0</v>
      </c>
      <c r="R313" s="74" t="b">
        <f t="shared" si="31"/>
        <v>1</v>
      </c>
    </row>
    <row r="314" spans="1:18" s="60" customFormat="1" ht="12.75" hidden="1">
      <c r="A314" s="59"/>
      <c r="B314" s="44"/>
      <c r="C314" s="46"/>
      <c r="D314" s="47"/>
      <c r="E314" s="236"/>
      <c r="F314" s="255"/>
      <c r="G314" s="244"/>
      <c r="H314" s="247"/>
      <c r="I314" s="71">
        <f t="shared" si="28"/>
      </c>
      <c r="J314" s="71">
        <f t="shared" si="29"/>
      </c>
      <c r="K314" s="50"/>
      <c r="L314" s="59"/>
      <c r="M314" s="74" t="b">
        <f t="shared" si="30"/>
        <v>0</v>
      </c>
      <c r="R314" s="74" t="b">
        <f t="shared" si="31"/>
        <v>1</v>
      </c>
    </row>
    <row r="315" spans="1:18" s="60" customFormat="1" ht="12.75" hidden="1">
      <c r="A315" s="59"/>
      <c r="B315" s="44"/>
      <c r="C315" s="46"/>
      <c r="D315" s="47"/>
      <c r="E315" s="236"/>
      <c r="F315" s="255"/>
      <c r="G315" s="244"/>
      <c r="H315" s="247"/>
      <c r="I315" s="71">
        <f t="shared" si="28"/>
      </c>
      <c r="J315" s="71">
        <f t="shared" si="29"/>
      </c>
      <c r="K315" s="50"/>
      <c r="L315" s="59"/>
      <c r="M315" s="74" t="b">
        <f t="shared" si="30"/>
        <v>0</v>
      </c>
      <c r="R315" s="74" t="b">
        <f t="shared" si="31"/>
        <v>1</v>
      </c>
    </row>
    <row r="316" spans="1:18" s="60" customFormat="1" ht="12.75" hidden="1">
      <c r="A316" s="59"/>
      <c r="B316" s="44"/>
      <c r="C316" s="46"/>
      <c r="D316" s="47"/>
      <c r="E316" s="236"/>
      <c r="F316" s="255"/>
      <c r="G316" s="244"/>
      <c r="H316" s="247"/>
      <c r="I316" s="71">
        <f t="shared" si="28"/>
      </c>
      <c r="J316" s="71">
        <f t="shared" si="29"/>
      </c>
      <c r="K316" s="50"/>
      <c r="L316" s="59"/>
      <c r="M316" s="74" t="b">
        <f t="shared" si="30"/>
        <v>0</v>
      </c>
      <c r="R316" s="74" t="b">
        <f t="shared" si="31"/>
        <v>1</v>
      </c>
    </row>
    <row r="317" spans="1:18" s="60" customFormat="1" ht="12.75" hidden="1">
      <c r="A317" s="59"/>
      <c r="B317" s="44"/>
      <c r="C317" s="46"/>
      <c r="D317" s="47"/>
      <c r="E317" s="236"/>
      <c r="F317" s="255"/>
      <c r="G317" s="244"/>
      <c r="H317" s="247"/>
      <c r="I317" s="71">
        <f t="shared" si="28"/>
      </c>
      <c r="J317" s="71">
        <f t="shared" si="29"/>
      </c>
      <c r="K317" s="50"/>
      <c r="L317" s="59"/>
      <c r="M317" s="74" t="b">
        <f t="shared" si="30"/>
        <v>0</v>
      </c>
      <c r="R317" s="74" t="b">
        <f t="shared" si="31"/>
        <v>1</v>
      </c>
    </row>
    <row r="318" spans="1:18" s="60" customFormat="1" ht="12.75" hidden="1">
      <c r="A318" s="59"/>
      <c r="B318" s="44"/>
      <c r="C318" s="46"/>
      <c r="D318" s="47"/>
      <c r="E318" s="236"/>
      <c r="F318" s="255"/>
      <c r="G318" s="244"/>
      <c r="H318" s="247"/>
      <c r="I318" s="71">
        <f t="shared" si="28"/>
      </c>
      <c r="J318" s="71">
        <f t="shared" si="29"/>
      </c>
      <c r="K318" s="50"/>
      <c r="L318" s="59"/>
      <c r="M318" s="74" t="b">
        <f t="shared" si="30"/>
        <v>0</v>
      </c>
      <c r="R318" s="74" t="b">
        <f t="shared" si="31"/>
        <v>1</v>
      </c>
    </row>
    <row r="319" spans="1:18" s="60" customFormat="1" ht="12.75" hidden="1">
      <c r="A319" s="59"/>
      <c r="B319" s="44"/>
      <c r="C319" s="46"/>
      <c r="D319" s="47"/>
      <c r="E319" s="236"/>
      <c r="F319" s="255"/>
      <c r="G319" s="244"/>
      <c r="H319" s="247"/>
      <c r="I319" s="71">
        <f t="shared" si="28"/>
      </c>
      <c r="J319" s="71">
        <f t="shared" si="29"/>
      </c>
      <c r="K319" s="50"/>
      <c r="L319" s="59"/>
      <c r="M319" s="74" t="b">
        <f t="shared" si="30"/>
        <v>0</v>
      </c>
      <c r="R319" s="74" t="b">
        <f t="shared" si="31"/>
        <v>1</v>
      </c>
    </row>
    <row r="320" spans="1:18" s="60" customFormat="1" ht="12.75" hidden="1">
      <c r="A320" s="59"/>
      <c r="B320" s="44"/>
      <c r="C320" s="46"/>
      <c r="D320" s="47"/>
      <c r="E320" s="236"/>
      <c r="F320" s="255"/>
      <c r="G320" s="244"/>
      <c r="H320" s="247"/>
      <c r="I320" s="71">
        <f t="shared" si="28"/>
      </c>
      <c r="J320" s="71">
        <f t="shared" si="29"/>
      </c>
      <c r="K320" s="50"/>
      <c r="L320" s="59"/>
      <c r="M320" s="74" t="b">
        <f t="shared" si="30"/>
        <v>0</v>
      </c>
      <c r="R320" s="74" t="b">
        <f t="shared" si="31"/>
        <v>1</v>
      </c>
    </row>
    <row r="321" spans="1:18" s="60" customFormat="1" ht="12.75" hidden="1">
      <c r="A321" s="59"/>
      <c r="B321" s="44"/>
      <c r="C321" s="46"/>
      <c r="D321" s="47"/>
      <c r="E321" s="236"/>
      <c r="F321" s="255"/>
      <c r="G321" s="244"/>
      <c r="H321" s="247"/>
      <c r="I321" s="71">
        <f t="shared" si="28"/>
      </c>
      <c r="J321" s="71">
        <f t="shared" si="29"/>
      </c>
      <c r="K321" s="50"/>
      <c r="L321" s="59"/>
      <c r="M321" s="74" t="b">
        <f t="shared" si="30"/>
        <v>0</v>
      </c>
      <c r="R321" s="74" t="b">
        <f t="shared" si="31"/>
        <v>1</v>
      </c>
    </row>
    <row r="322" spans="1:18" s="60" customFormat="1" ht="12.75" hidden="1">
      <c r="A322" s="59"/>
      <c r="B322" s="44"/>
      <c r="C322" s="46"/>
      <c r="D322" s="47"/>
      <c r="E322" s="236"/>
      <c r="F322" s="255"/>
      <c r="G322" s="244"/>
      <c r="H322" s="247"/>
      <c r="I322" s="71">
        <f>IF(OR(H322&lt;&gt;"",H322&lt;&gt;0),ROUND((F322/H322),2),"")</f>
      </c>
      <c r="J322" s="71">
        <f>IF(I322&lt;&gt;"",ROUND((E322*I322),2),"")</f>
      </c>
      <c r="K322" s="50"/>
      <c r="L322" s="59"/>
      <c r="M322" s="74" t="b">
        <f t="shared" si="30"/>
        <v>0</v>
      </c>
      <c r="R322" s="74" t="b">
        <f t="shared" si="31"/>
        <v>1</v>
      </c>
    </row>
    <row r="323" spans="1:18" s="60" customFormat="1" ht="12.75" hidden="1">
      <c r="A323" s="59"/>
      <c r="B323" s="44"/>
      <c r="C323" s="46"/>
      <c r="D323" s="47"/>
      <c r="E323" s="236"/>
      <c r="F323" s="255"/>
      <c r="G323" s="244"/>
      <c r="H323" s="247"/>
      <c r="I323" s="71">
        <f>IF(OR(H323&lt;&gt;"",H323&lt;&gt;0),ROUND((F323/H323),2),"")</f>
      </c>
      <c r="J323" s="71">
        <f>IF(I323&lt;&gt;"",ROUND((E323*I323),2),"")</f>
      </c>
      <c r="K323" s="50"/>
      <c r="L323" s="59"/>
      <c r="M323" s="74" t="b">
        <f t="shared" si="30"/>
        <v>0</v>
      </c>
      <c r="R323" s="74" t="b">
        <f t="shared" si="31"/>
        <v>1</v>
      </c>
    </row>
    <row r="324" spans="1:18" s="60" customFormat="1" ht="12.75" hidden="1">
      <c r="A324" s="59"/>
      <c r="B324" s="44"/>
      <c r="C324" s="46"/>
      <c r="D324" s="47"/>
      <c r="E324" s="236"/>
      <c r="F324" s="255"/>
      <c r="G324" s="244"/>
      <c r="H324" s="247"/>
      <c r="I324" s="71">
        <f>IF(OR(H324&lt;&gt;"",H324&lt;&gt;0),ROUND((F324/H324),2),"")</f>
      </c>
      <c r="J324" s="71">
        <f>IF(I324&lt;&gt;"",ROUND((E324*I324),2),"")</f>
      </c>
      <c r="K324" s="50"/>
      <c r="L324" s="59"/>
      <c r="M324" s="74" t="b">
        <f t="shared" si="30"/>
        <v>0</v>
      </c>
      <c r="R324" s="74" t="b">
        <f t="shared" si="31"/>
        <v>1</v>
      </c>
    </row>
    <row r="325" spans="1:18" s="60" customFormat="1" ht="12.75" hidden="1">
      <c r="A325" s="59"/>
      <c r="B325" s="44"/>
      <c r="C325" s="46"/>
      <c r="D325" s="47"/>
      <c r="E325" s="236"/>
      <c r="F325" s="255"/>
      <c r="G325" s="244"/>
      <c r="H325" s="247"/>
      <c r="I325" s="71">
        <f>IF(OR(H325&lt;&gt;"",H325&lt;&gt;0),ROUND((F325/H325),2),"")</f>
      </c>
      <c r="J325" s="71">
        <f>IF(I325&lt;&gt;"",ROUND((E325*I325),2),"")</f>
      </c>
      <c r="K325" s="50"/>
      <c r="L325" s="59"/>
      <c r="M325" s="74" t="b">
        <f t="shared" si="30"/>
        <v>0</v>
      </c>
      <c r="R325" s="74" t="b">
        <f t="shared" si="31"/>
        <v>1</v>
      </c>
    </row>
    <row r="326" spans="1:18" s="60" customFormat="1" ht="12.75" hidden="1">
      <c r="A326" s="59"/>
      <c r="B326" s="44"/>
      <c r="C326" s="46"/>
      <c r="D326" s="47"/>
      <c r="E326" s="236"/>
      <c r="F326" s="255"/>
      <c r="G326" s="244"/>
      <c r="H326" s="247"/>
      <c r="I326" s="71">
        <f>IF(OR(H326&lt;&gt;"",H326&lt;&gt;0),ROUND((F326/H326),2),"")</f>
      </c>
      <c r="J326" s="71">
        <f>IF(I326&lt;&gt;"",ROUND((E326*I326),2),"")</f>
      </c>
      <c r="K326" s="50"/>
      <c r="L326" s="59"/>
      <c r="M326" s="74" t="b">
        <f t="shared" si="30"/>
        <v>0</v>
      </c>
      <c r="R326" s="74" t="b">
        <f t="shared" si="31"/>
        <v>1</v>
      </c>
    </row>
    <row r="327" spans="1:18" s="60" customFormat="1" ht="12.75">
      <c r="A327" s="59"/>
      <c r="B327" s="319" t="s">
        <v>147</v>
      </c>
      <c r="C327" s="320"/>
      <c r="D327" s="320"/>
      <c r="E327" s="320"/>
      <c r="F327" s="320"/>
      <c r="G327" s="320"/>
      <c r="H327" s="320"/>
      <c r="I327" s="321"/>
      <c r="J327" s="127">
        <f>SUM(J258:J326)</f>
        <v>1920.88</v>
      </c>
      <c r="K327" s="239"/>
      <c r="L327" s="59"/>
      <c r="R327" s="74"/>
    </row>
    <row r="328" spans="1:18" s="60" customFormat="1" ht="12.75" hidden="1">
      <c r="A328" s="59"/>
      <c r="B328" s="317">
        <f>IF(OR(OR(M258:M297),OR(M298:M326)),"INCOMPLETE","")</f>
      </c>
      <c r="C328" s="317"/>
      <c r="D328" s="317"/>
      <c r="E328" s="317"/>
      <c r="F328" s="317"/>
      <c r="G328" s="317"/>
      <c r="H328" s="317"/>
      <c r="I328" s="317"/>
      <c r="J328" s="317"/>
      <c r="K328" s="317"/>
      <c r="L328" s="59"/>
      <c r="R328" s="60" t="b">
        <f>B328=""</f>
        <v>1</v>
      </c>
    </row>
    <row r="329" spans="1:12" s="60" customFormat="1" ht="12.75">
      <c r="A329" s="59"/>
      <c r="B329" s="318"/>
      <c r="C329" s="318"/>
      <c r="D329" s="318"/>
      <c r="E329" s="318"/>
      <c r="F329" s="318"/>
      <c r="G329" s="318"/>
      <c r="H329" s="318"/>
      <c r="I329" s="318"/>
      <c r="J329" s="318"/>
      <c r="K329" s="318"/>
      <c r="L329" s="59"/>
    </row>
  </sheetData>
  <sheetProtection password="BA4C" sheet="1" objects="1" scenarios="1" selectLockedCells="1"/>
  <mergeCells count="18">
    <mergeCell ref="B328:K328"/>
    <mergeCell ref="B329:K329"/>
    <mergeCell ref="B207:K207"/>
    <mergeCell ref="B253:I253"/>
    <mergeCell ref="B254:K254"/>
    <mergeCell ref="B327:I327"/>
    <mergeCell ref="B132:I132"/>
    <mergeCell ref="B133:K133"/>
    <mergeCell ref="C8:K8"/>
    <mergeCell ref="C9:K9"/>
    <mergeCell ref="C10:K10"/>
    <mergeCell ref="C11:K11"/>
    <mergeCell ref="B2:G2"/>
    <mergeCell ref="B3:K3"/>
    <mergeCell ref="C6:K6"/>
    <mergeCell ref="C7:K7"/>
    <mergeCell ref="C12:K12"/>
    <mergeCell ref="B86:K86"/>
  </mergeCells>
  <dataValidations count="2">
    <dataValidation allowBlank="1" showErrorMessage="1" promptTitle="Total costs in euro" prompt="Indicate the total amount for the corresponding month for the expert in euro." sqref="L2:L15 L327:L328 B2:B5 G134:H135 G13:H14 G255:H256 B330:L65536 C2:K2 D4:K5 G16:H85 I255:K327 G137:H206 C208:K253 M1:IV65536 A1:A65536 G258:H327 C4:C85 D13:F85 I13:I85 J7:K85 I134:K206 C134:F206 B13:B329 C255:F327 C87:K132"/>
    <dataValidation allowBlank="1" showErrorMessage="1" sqref="L87:L326 B6:B12 L329 G136:H136 L16:L85 G15:H15 G257:H257"/>
  </dataValidations>
  <printOptions horizontalCentered="1" verticalCentered="1"/>
  <pageMargins left="0.3937007874015748" right="0.3937007874015748" top="0.7874015748031497" bottom="0.984251968503937" header="0.3937007874015748" footer="0.5118110236220472"/>
  <pageSetup horizontalDpi="600" verticalDpi="600" orientation="landscape" paperSize="9" scale="83" r:id="rId3"/>
  <headerFooter alignWithMargins="0">
    <oddHeader>&amp;L&amp;G&amp;R&amp;G</oddHeader>
  </headerFooter>
  <rowBreaks count="3" manualBreakCount="3">
    <brk id="134" max="11" man="1"/>
    <brk id="255" max="11" man="1"/>
    <brk id="327" max="11" man="1"/>
  </rowBreaks>
  <legacyDrawing r:id="rId2"/>
</worksheet>
</file>

<file path=xl/worksheets/sheet5.xml><?xml version="1.0" encoding="utf-8"?>
<worksheet xmlns="http://schemas.openxmlformats.org/spreadsheetml/2006/main" xmlns:r="http://schemas.openxmlformats.org/officeDocument/2006/relationships">
  <sheetPr codeName="Tabelle5"/>
  <dimension ref="A1:R328"/>
  <sheetViews>
    <sheetView showGridLines="0" zoomScalePageLayoutView="0" workbookViewId="0" topLeftCell="A18">
      <selection activeCell="G136" sqref="G136"/>
    </sheetView>
  </sheetViews>
  <sheetFormatPr defaultColWidth="0" defaultRowHeight="12.75"/>
  <cols>
    <col min="1" max="1" width="1.7109375" style="220" customWidth="1"/>
    <col min="2" max="2" width="11.140625" style="220" customWidth="1"/>
    <col min="3" max="3" width="19.28125" style="220" customWidth="1"/>
    <col min="4" max="4" width="18.421875" style="220" customWidth="1"/>
    <col min="5" max="5" width="21.8515625" style="220" customWidth="1"/>
    <col min="6" max="6" width="17.7109375" style="220" customWidth="1"/>
    <col min="7" max="7" width="13.28125" style="220" customWidth="1"/>
    <col min="8" max="8" width="14.00390625" style="220" customWidth="1"/>
    <col min="9" max="9" width="13.140625" style="220" customWidth="1"/>
    <col min="10" max="10" width="17.421875" style="220" customWidth="1"/>
    <col min="11" max="11" width="15.00390625" style="220" customWidth="1"/>
    <col min="12" max="12" width="1.7109375" style="220" customWidth="1"/>
    <col min="13" max="16384" width="9.140625" style="220" hidden="1" customWidth="1"/>
  </cols>
  <sheetData>
    <row r="1" spans="1:12" s="60" customFormat="1" ht="9.75" customHeight="1" collapsed="1">
      <c r="A1" s="59"/>
      <c r="B1" s="59"/>
      <c r="C1" s="59"/>
      <c r="D1" s="59"/>
      <c r="E1" s="59"/>
      <c r="F1" s="59"/>
      <c r="G1" s="59"/>
      <c r="H1" s="59"/>
      <c r="I1" s="59"/>
      <c r="J1" s="59"/>
      <c r="K1" s="59"/>
      <c r="L1" s="59"/>
    </row>
    <row r="2" spans="1:12" s="60" customFormat="1" ht="15" customHeight="1">
      <c r="A2" s="59"/>
      <c r="B2" s="310" t="s">
        <v>148</v>
      </c>
      <c r="C2" s="310"/>
      <c r="D2" s="282"/>
      <c r="E2" s="282"/>
      <c r="F2" s="282"/>
      <c r="G2" s="282"/>
      <c r="H2" s="282"/>
      <c r="I2" s="282"/>
      <c r="J2" s="282"/>
      <c r="K2" s="282"/>
      <c r="L2" s="282"/>
    </row>
    <row r="3" spans="1:12" s="60" customFormat="1" ht="93.75" customHeight="1">
      <c r="A3" s="59"/>
      <c r="B3" s="311" t="s">
        <v>149</v>
      </c>
      <c r="C3" s="311"/>
      <c r="D3" s="311"/>
      <c r="E3" s="311"/>
      <c r="F3" s="311"/>
      <c r="G3" s="311"/>
      <c r="H3" s="311"/>
      <c r="I3" s="311"/>
      <c r="J3" s="311"/>
      <c r="K3" s="311"/>
      <c r="L3" s="66"/>
    </row>
    <row r="4" spans="1:12" s="60" customFormat="1" ht="9.75" customHeight="1">
      <c r="A4" s="59"/>
      <c r="B4" s="63"/>
      <c r="C4" s="63"/>
      <c r="D4" s="63"/>
      <c r="E4" s="63"/>
      <c r="F4" s="63"/>
      <c r="G4" s="63"/>
      <c r="H4" s="66"/>
      <c r="I4" s="63"/>
      <c r="J4" s="63"/>
      <c r="K4" s="63"/>
      <c r="L4" s="59"/>
    </row>
    <row r="5" spans="1:12" s="100" customFormat="1" ht="15" customHeight="1">
      <c r="A5" s="98"/>
      <c r="B5" s="322" t="s">
        <v>106</v>
      </c>
      <c r="C5" s="322"/>
      <c r="D5" s="306" t="str">
        <f>'Cover Page'!$D$6</f>
        <v>082_PR2_08_0117</v>
      </c>
      <c r="E5" s="306"/>
      <c r="F5" s="306"/>
      <c r="G5" s="306"/>
      <c r="H5" s="306"/>
      <c r="I5" s="306"/>
      <c r="J5" s="306"/>
      <c r="K5" s="306"/>
      <c r="L5" s="99"/>
    </row>
    <row r="6" spans="1:12" s="100" customFormat="1" ht="15" customHeight="1">
      <c r="A6" s="98"/>
      <c r="B6" s="322" t="s">
        <v>107</v>
      </c>
      <c r="C6" s="322"/>
      <c r="D6" s="306" t="str">
        <f>'Cover Page'!$D$8</f>
        <v>ESPON SKH</v>
      </c>
      <c r="E6" s="306"/>
      <c r="F6" s="306"/>
      <c r="G6" s="306"/>
      <c r="H6" s="306"/>
      <c r="I6" s="306"/>
      <c r="J6" s="306"/>
      <c r="K6" s="306"/>
      <c r="L6" s="99"/>
    </row>
    <row r="7" spans="1:12" s="100" customFormat="1" ht="15" customHeight="1">
      <c r="A7" s="98"/>
      <c r="B7" s="322" t="s">
        <v>108</v>
      </c>
      <c r="C7" s="322"/>
      <c r="D7" s="306" t="str">
        <f>'Cover Page'!$D$10</f>
        <v>025/2009</v>
      </c>
      <c r="E7" s="306"/>
      <c r="F7" s="306"/>
      <c r="G7" s="306"/>
      <c r="H7" s="306"/>
      <c r="I7" s="306"/>
      <c r="J7" s="306"/>
      <c r="K7" s="306"/>
      <c r="L7" s="99"/>
    </row>
    <row r="8" spans="1:12" s="100" customFormat="1" ht="15" customHeight="1">
      <c r="A8" s="98"/>
      <c r="B8" s="322" t="s">
        <v>109</v>
      </c>
      <c r="C8" s="322"/>
      <c r="D8" s="306" t="str">
        <f>'Cover Page'!$D12</f>
        <v>NSPR</v>
      </c>
      <c r="E8" s="306"/>
      <c r="F8" s="306"/>
      <c r="G8" s="306"/>
      <c r="H8" s="306"/>
      <c r="I8" s="306"/>
      <c r="J8" s="306"/>
      <c r="K8" s="306"/>
      <c r="L8" s="98"/>
    </row>
    <row r="9" spans="1:12" s="100" customFormat="1" ht="15" customHeight="1">
      <c r="A9" s="98"/>
      <c r="B9" s="322" t="s">
        <v>110</v>
      </c>
      <c r="C9" s="322"/>
      <c r="D9" s="306" t="str">
        <f>'Cover Page'!$D$14</f>
        <v>Leadpartner</v>
      </c>
      <c r="E9" s="306"/>
      <c r="F9" s="306"/>
      <c r="G9" s="306"/>
      <c r="H9" s="306"/>
      <c r="I9" s="306"/>
      <c r="J9" s="306"/>
      <c r="K9" s="306"/>
      <c r="L9" s="98"/>
    </row>
    <row r="10" spans="1:12" s="100" customFormat="1" ht="15" customHeight="1">
      <c r="A10" s="98"/>
      <c r="B10" s="322" t="s">
        <v>64</v>
      </c>
      <c r="C10" s="322"/>
      <c r="D10" s="306">
        <f>'Cover Page'!$D$16</f>
        <v>2</v>
      </c>
      <c r="E10" s="306"/>
      <c r="F10" s="306"/>
      <c r="G10" s="306"/>
      <c r="H10" s="306"/>
      <c r="I10" s="306"/>
      <c r="J10" s="306"/>
      <c r="K10" s="306"/>
      <c r="L10" s="98"/>
    </row>
    <row r="11" spans="1:12" s="100" customFormat="1" ht="15" customHeight="1">
      <c r="A11" s="98"/>
      <c r="B11" s="322" t="s">
        <v>112</v>
      </c>
      <c r="C11" s="322"/>
      <c r="D11" s="306" t="str">
        <f>"from  "&amp;'Cover Page'!$D$18&amp;"  to  "&amp;'Cover Page'!$F$18</f>
        <v>from  08/12/2008  to  30/06/2009</v>
      </c>
      <c r="E11" s="306"/>
      <c r="F11" s="306"/>
      <c r="G11" s="306"/>
      <c r="H11" s="306"/>
      <c r="I11" s="306"/>
      <c r="J11" s="306"/>
      <c r="K11" s="306"/>
      <c r="L11" s="98"/>
    </row>
    <row r="12" spans="1:12" s="100" customFormat="1" ht="9.75" customHeight="1">
      <c r="A12" s="98"/>
      <c r="B12" s="99"/>
      <c r="C12" s="99"/>
      <c r="D12" s="101"/>
      <c r="E12" s="101"/>
      <c r="F12" s="99"/>
      <c r="G12" s="98"/>
      <c r="H12" s="98"/>
      <c r="I12" s="98"/>
      <c r="J12" s="98"/>
      <c r="K12" s="98"/>
      <c r="L12" s="98"/>
    </row>
    <row r="13" spans="1:12" s="100" customFormat="1" ht="15" customHeight="1">
      <c r="A13" s="98"/>
      <c r="B13" s="327" t="s">
        <v>130</v>
      </c>
      <c r="C13" s="327"/>
      <c r="D13" s="327"/>
      <c r="E13" s="98"/>
      <c r="F13" s="98"/>
      <c r="G13" s="98"/>
      <c r="H13" s="98"/>
      <c r="I13" s="98"/>
      <c r="J13" s="98"/>
      <c r="K13" s="98"/>
      <c r="L13" s="98"/>
    </row>
    <row r="14" spans="1:18" s="103" customFormat="1" ht="30" customHeight="1">
      <c r="A14" s="102"/>
      <c r="B14" s="226" t="s">
        <v>150</v>
      </c>
      <c r="C14" s="224" t="s">
        <v>151</v>
      </c>
      <c r="D14" s="227" t="s">
        <v>152</v>
      </c>
      <c r="E14" s="224" t="s">
        <v>153</v>
      </c>
      <c r="F14" s="224" t="s">
        <v>154</v>
      </c>
      <c r="G14" s="224" t="s">
        <v>155</v>
      </c>
      <c r="H14" s="224" t="s">
        <v>140</v>
      </c>
      <c r="I14" s="224" t="s">
        <v>141</v>
      </c>
      <c r="J14" s="224" t="s">
        <v>156</v>
      </c>
      <c r="K14" s="225" t="s">
        <v>144</v>
      </c>
      <c r="L14" s="102"/>
      <c r="R14" s="100"/>
    </row>
    <row r="15" spans="1:18" s="103" customFormat="1" ht="51">
      <c r="A15" s="102"/>
      <c r="B15" s="54" t="s">
        <v>238</v>
      </c>
      <c r="C15" s="54" t="s">
        <v>239</v>
      </c>
      <c r="D15" s="233" t="s">
        <v>211</v>
      </c>
      <c r="E15" s="233" t="s">
        <v>211</v>
      </c>
      <c r="F15" s="256">
        <f>17*40</f>
        <v>680</v>
      </c>
      <c r="G15" s="256">
        <v>0</v>
      </c>
      <c r="H15" s="87" t="s">
        <v>207</v>
      </c>
      <c r="I15" s="248">
        <v>10.95</v>
      </c>
      <c r="J15" s="104">
        <f aca="true" t="shared" si="0" ref="J15:J46">IF(OR(I15&lt;&gt;"",I15&lt;&gt;0),(F15+G15)/I15,"")</f>
        <v>62.10045662100457</v>
      </c>
      <c r="K15" s="54" t="s">
        <v>260</v>
      </c>
      <c r="L15" s="59"/>
      <c r="N15" s="103" t="b">
        <f aca="true" t="shared" si="1" ref="N15:N46">AND(OR(B15="",C15="",D15="",E15="",F15="",G15="",H15=""),B15&amp;C15&amp;D15&amp;E15&amp;F15&amp;G15&amp;H15&amp;K15&lt;&gt;"")</f>
        <v>0</v>
      </c>
      <c r="R15" s="100"/>
    </row>
    <row r="16" spans="1:18" s="103" customFormat="1" ht="25.5">
      <c r="A16" s="102"/>
      <c r="B16" s="54" t="s">
        <v>238</v>
      </c>
      <c r="C16" s="54" t="s">
        <v>239</v>
      </c>
      <c r="D16" s="233" t="s">
        <v>206</v>
      </c>
      <c r="E16" s="233" t="s">
        <v>206</v>
      </c>
      <c r="F16" s="256">
        <f>17*(54+16)</f>
        <v>1190</v>
      </c>
      <c r="G16" s="256">
        <v>0</v>
      </c>
      <c r="H16" s="87" t="s">
        <v>207</v>
      </c>
      <c r="I16" s="248">
        <v>10.5341</v>
      </c>
      <c r="J16" s="104">
        <f t="shared" si="0"/>
        <v>112.96646130186727</v>
      </c>
      <c r="K16" s="54"/>
      <c r="L16" s="59"/>
      <c r="N16" s="103" t="b">
        <f t="shared" si="1"/>
        <v>0</v>
      </c>
      <c r="R16" s="103" t="b">
        <f aca="true" t="shared" si="2" ref="R16:R47">AND(B15="",NOT(N16))</f>
        <v>0</v>
      </c>
    </row>
    <row r="17" spans="1:18" s="103" customFormat="1" ht="25.5">
      <c r="A17" s="102"/>
      <c r="B17" s="54" t="s">
        <v>238</v>
      </c>
      <c r="C17" s="54" t="s">
        <v>239</v>
      </c>
      <c r="D17" s="233" t="s">
        <v>209</v>
      </c>
      <c r="E17" s="233" t="s">
        <v>209</v>
      </c>
      <c r="F17" s="256">
        <f>17*(16+15)</f>
        <v>527</v>
      </c>
      <c r="G17" s="256">
        <v>0</v>
      </c>
      <c r="H17" s="87" t="s">
        <v>207</v>
      </c>
      <c r="I17" s="248">
        <v>11.3175</v>
      </c>
      <c r="J17" s="104">
        <f t="shared" si="0"/>
        <v>46.565054119726085</v>
      </c>
      <c r="K17" s="54"/>
      <c r="L17" s="59"/>
      <c r="N17" s="103" t="b">
        <f t="shared" si="1"/>
        <v>0</v>
      </c>
      <c r="R17" s="103" t="b">
        <f t="shared" si="2"/>
        <v>0</v>
      </c>
    </row>
    <row r="18" spans="1:18" s="103" customFormat="1" ht="12.75">
      <c r="A18" s="102"/>
      <c r="B18" s="54"/>
      <c r="C18" s="54"/>
      <c r="D18" s="233"/>
      <c r="E18" s="233"/>
      <c r="F18" s="256"/>
      <c r="G18" s="256"/>
      <c r="H18" s="87"/>
      <c r="I18" s="248"/>
      <c r="J18" s="104">
        <f t="shared" si="0"/>
      </c>
      <c r="K18" s="54"/>
      <c r="L18" s="59"/>
      <c r="N18" s="103" t="b">
        <f t="shared" si="1"/>
        <v>0</v>
      </c>
      <c r="R18" s="103" t="b">
        <f t="shared" si="2"/>
        <v>0</v>
      </c>
    </row>
    <row r="19" spans="1:18" s="103" customFormat="1" ht="12.75" hidden="1">
      <c r="A19" s="102"/>
      <c r="B19" s="54"/>
      <c r="C19" s="54"/>
      <c r="D19" s="233"/>
      <c r="E19" s="233"/>
      <c r="F19" s="256"/>
      <c r="G19" s="256"/>
      <c r="H19" s="87"/>
      <c r="I19" s="248"/>
      <c r="J19" s="104">
        <f t="shared" si="0"/>
      </c>
      <c r="K19" s="54"/>
      <c r="L19" s="59"/>
      <c r="N19" s="103" t="b">
        <f t="shared" si="1"/>
        <v>0</v>
      </c>
      <c r="R19" s="103" t="b">
        <f t="shared" si="2"/>
        <v>1</v>
      </c>
    </row>
    <row r="20" spans="1:18" s="103" customFormat="1" ht="12.75" hidden="1">
      <c r="A20" s="102"/>
      <c r="B20" s="54"/>
      <c r="C20" s="54"/>
      <c r="D20" s="233"/>
      <c r="E20" s="233"/>
      <c r="F20" s="256"/>
      <c r="G20" s="256"/>
      <c r="H20" s="87"/>
      <c r="I20" s="248"/>
      <c r="J20" s="104">
        <f t="shared" si="0"/>
      </c>
      <c r="K20" s="54"/>
      <c r="L20" s="59"/>
      <c r="N20" s="103" t="b">
        <f t="shared" si="1"/>
        <v>0</v>
      </c>
      <c r="R20" s="103" t="b">
        <f t="shared" si="2"/>
        <v>1</v>
      </c>
    </row>
    <row r="21" spans="1:18" s="103" customFormat="1" ht="12.75" hidden="1">
      <c r="A21" s="102"/>
      <c r="B21" s="54"/>
      <c r="C21" s="54"/>
      <c r="D21" s="233"/>
      <c r="E21" s="233"/>
      <c r="F21" s="256"/>
      <c r="G21" s="256"/>
      <c r="H21" s="87"/>
      <c r="I21" s="248"/>
      <c r="J21" s="104">
        <f t="shared" si="0"/>
      </c>
      <c r="K21" s="54"/>
      <c r="L21" s="59"/>
      <c r="N21" s="103" t="b">
        <f t="shared" si="1"/>
        <v>0</v>
      </c>
      <c r="R21" s="103" t="b">
        <f t="shared" si="2"/>
        <v>1</v>
      </c>
    </row>
    <row r="22" spans="1:18" s="103" customFormat="1" ht="12.75" hidden="1">
      <c r="A22" s="102"/>
      <c r="B22" s="54"/>
      <c r="C22" s="54"/>
      <c r="D22" s="233"/>
      <c r="E22" s="233"/>
      <c r="F22" s="256"/>
      <c r="G22" s="256"/>
      <c r="H22" s="87"/>
      <c r="I22" s="248"/>
      <c r="J22" s="104">
        <f t="shared" si="0"/>
      </c>
      <c r="K22" s="54"/>
      <c r="L22" s="59"/>
      <c r="N22" s="103" t="b">
        <f t="shared" si="1"/>
        <v>0</v>
      </c>
      <c r="R22" s="103" t="b">
        <f t="shared" si="2"/>
        <v>1</v>
      </c>
    </row>
    <row r="23" spans="1:18" s="103" customFormat="1" ht="12.75" hidden="1">
      <c r="A23" s="102"/>
      <c r="B23" s="54"/>
      <c r="C23" s="54"/>
      <c r="D23" s="233"/>
      <c r="E23" s="233"/>
      <c r="F23" s="256"/>
      <c r="G23" s="256"/>
      <c r="H23" s="87"/>
      <c r="I23" s="248"/>
      <c r="J23" s="104">
        <f t="shared" si="0"/>
      </c>
      <c r="K23" s="54"/>
      <c r="L23" s="59"/>
      <c r="N23" s="103" t="b">
        <f t="shared" si="1"/>
        <v>0</v>
      </c>
      <c r="R23" s="103" t="b">
        <f t="shared" si="2"/>
        <v>1</v>
      </c>
    </row>
    <row r="24" spans="1:18" s="103" customFormat="1" ht="12.75" hidden="1">
      <c r="A24" s="102"/>
      <c r="B24" s="54"/>
      <c r="C24" s="54"/>
      <c r="D24" s="233"/>
      <c r="E24" s="233"/>
      <c r="F24" s="256"/>
      <c r="G24" s="256"/>
      <c r="H24" s="87"/>
      <c r="I24" s="248"/>
      <c r="J24" s="104">
        <f t="shared" si="0"/>
      </c>
      <c r="K24" s="54"/>
      <c r="L24" s="59"/>
      <c r="N24" s="103" t="b">
        <f t="shared" si="1"/>
        <v>0</v>
      </c>
      <c r="R24" s="103" t="b">
        <f t="shared" si="2"/>
        <v>1</v>
      </c>
    </row>
    <row r="25" spans="1:18" s="103" customFormat="1" ht="12.75" hidden="1">
      <c r="A25" s="102"/>
      <c r="B25" s="54"/>
      <c r="C25" s="54"/>
      <c r="D25" s="233"/>
      <c r="E25" s="233"/>
      <c r="F25" s="256"/>
      <c r="G25" s="256"/>
      <c r="H25" s="87"/>
      <c r="I25" s="248"/>
      <c r="J25" s="104">
        <f t="shared" si="0"/>
      </c>
      <c r="K25" s="54"/>
      <c r="L25" s="59"/>
      <c r="N25" s="103" t="b">
        <f t="shared" si="1"/>
        <v>0</v>
      </c>
      <c r="R25" s="103" t="b">
        <f t="shared" si="2"/>
        <v>1</v>
      </c>
    </row>
    <row r="26" spans="1:18" s="103" customFormat="1" ht="12.75" hidden="1">
      <c r="A26" s="102"/>
      <c r="B26" s="54"/>
      <c r="C26" s="54"/>
      <c r="D26" s="233"/>
      <c r="E26" s="233"/>
      <c r="F26" s="256"/>
      <c r="G26" s="256"/>
      <c r="H26" s="87"/>
      <c r="I26" s="248"/>
      <c r="J26" s="104">
        <f t="shared" si="0"/>
      </c>
      <c r="K26" s="54"/>
      <c r="L26" s="59"/>
      <c r="N26" s="103" t="b">
        <f t="shared" si="1"/>
        <v>0</v>
      </c>
      <c r="R26" s="103" t="b">
        <f t="shared" si="2"/>
        <v>1</v>
      </c>
    </row>
    <row r="27" spans="1:18" s="103" customFormat="1" ht="12.75" hidden="1">
      <c r="A27" s="102"/>
      <c r="B27" s="54"/>
      <c r="C27" s="54"/>
      <c r="D27" s="233"/>
      <c r="E27" s="233"/>
      <c r="F27" s="256"/>
      <c r="G27" s="256"/>
      <c r="H27" s="87"/>
      <c r="I27" s="248"/>
      <c r="J27" s="104">
        <f t="shared" si="0"/>
      </c>
      <c r="K27" s="54"/>
      <c r="L27" s="59"/>
      <c r="N27" s="103" t="b">
        <f t="shared" si="1"/>
        <v>0</v>
      </c>
      <c r="R27" s="103" t="b">
        <f t="shared" si="2"/>
        <v>1</v>
      </c>
    </row>
    <row r="28" spans="1:18" s="103" customFormat="1" ht="12.75" hidden="1">
      <c r="A28" s="102"/>
      <c r="B28" s="54"/>
      <c r="C28" s="54"/>
      <c r="D28" s="233"/>
      <c r="E28" s="233"/>
      <c r="F28" s="256"/>
      <c r="G28" s="256"/>
      <c r="H28" s="87"/>
      <c r="I28" s="248"/>
      <c r="J28" s="104">
        <f t="shared" si="0"/>
      </c>
      <c r="K28" s="54"/>
      <c r="L28" s="59"/>
      <c r="N28" s="103" t="b">
        <f t="shared" si="1"/>
        <v>0</v>
      </c>
      <c r="R28" s="103" t="b">
        <f t="shared" si="2"/>
        <v>1</v>
      </c>
    </row>
    <row r="29" spans="1:18" s="103" customFormat="1" ht="12.75" hidden="1">
      <c r="A29" s="102"/>
      <c r="B29" s="54"/>
      <c r="C29" s="54"/>
      <c r="D29" s="233"/>
      <c r="E29" s="233"/>
      <c r="F29" s="256"/>
      <c r="G29" s="256"/>
      <c r="H29" s="87"/>
      <c r="I29" s="248"/>
      <c r="J29" s="104">
        <f t="shared" si="0"/>
      </c>
      <c r="K29" s="54"/>
      <c r="L29" s="59"/>
      <c r="N29" s="103" t="b">
        <f t="shared" si="1"/>
        <v>0</v>
      </c>
      <c r="R29" s="103" t="b">
        <f t="shared" si="2"/>
        <v>1</v>
      </c>
    </row>
    <row r="30" spans="1:18" s="103" customFormat="1" ht="12.75" hidden="1">
      <c r="A30" s="102"/>
      <c r="B30" s="54"/>
      <c r="C30" s="54"/>
      <c r="D30" s="233"/>
      <c r="E30" s="233"/>
      <c r="F30" s="256"/>
      <c r="G30" s="256"/>
      <c r="H30" s="87"/>
      <c r="I30" s="248"/>
      <c r="J30" s="104">
        <f t="shared" si="0"/>
      </c>
      <c r="K30" s="54"/>
      <c r="L30" s="59"/>
      <c r="N30" s="103" t="b">
        <f t="shared" si="1"/>
        <v>0</v>
      </c>
      <c r="R30" s="103" t="b">
        <f t="shared" si="2"/>
        <v>1</v>
      </c>
    </row>
    <row r="31" spans="1:18" s="103" customFormat="1" ht="12.75" hidden="1">
      <c r="A31" s="102"/>
      <c r="B31" s="54"/>
      <c r="C31" s="54"/>
      <c r="D31" s="233"/>
      <c r="E31" s="233"/>
      <c r="F31" s="256"/>
      <c r="G31" s="256"/>
      <c r="H31" s="87"/>
      <c r="I31" s="248"/>
      <c r="J31" s="104">
        <f t="shared" si="0"/>
      </c>
      <c r="K31" s="54"/>
      <c r="L31" s="59"/>
      <c r="N31" s="103" t="b">
        <f t="shared" si="1"/>
        <v>0</v>
      </c>
      <c r="R31" s="103" t="b">
        <f t="shared" si="2"/>
        <v>1</v>
      </c>
    </row>
    <row r="32" spans="1:18" s="103" customFormat="1" ht="12.75" hidden="1">
      <c r="A32" s="102"/>
      <c r="B32" s="54"/>
      <c r="C32" s="54"/>
      <c r="D32" s="233"/>
      <c r="E32" s="233"/>
      <c r="F32" s="256"/>
      <c r="G32" s="256"/>
      <c r="H32" s="87"/>
      <c r="I32" s="248"/>
      <c r="J32" s="104">
        <f t="shared" si="0"/>
      </c>
      <c r="K32" s="54"/>
      <c r="L32" s="59"/>
      <c r="N32" s="103" t="b">
        <f t="shared" si="1"/>
        <v>0</v>
      </c>
      <c r="R32" s="103" t="b">
        <f t="shared" si="2"/>
        <v>1</v>
      </c>
    </row>
    <row r="33" spans="1:18" s="103" customFormat="1" ht="12.75" hidden="1">
      <c r="A33" s="102"/>
      <c r="B33" s="54"/>
      <c r="C33" s="54"/>
      <c r="D33" s="233"/>
      <c r="E33" s="233"/>
      <c r="F33" s="256"/>
      <c r="G33" s="256"/>
      <c r="H33" s="87"/>
      <c r="I33" s="248"/>
      <c r="J33" s="104">
        <f t="shared" si="0"/>
      </c>
      <c r="K33" s="54"/>
      <c r="L33" s="59"/>
      <c r="N33" s="103" t="b">
        <f t="shared" si="1"/>
        <v>0</v>
      </c>
      <c r="R33" s="103" t="b">
        <f t="shared" si="2"/>
        <v>1</v>
      </c>
    </row>
    <row r="34" spans="1:18" s="103" customFormat="1" ht="12.75" hidden="1">
      <c r="A34" s="102"/>
      <c r="B34" s="54"/>
      <c r="C34" s="54"/>
      <c r="D34" s="233"/>
      <c r="E34" s="233"/>
      <c r="F34" s="256"/>
      <c r="G34" s="256"/>
      <c r="H34" s="87"/>
      <c r="I34" s="248"/>
      <c r="J34" s="104">
        <f t="shared" si="0"/>
      </c>
      <c r="K34" s="54"/>
      <c r="L34" s="59"/>
      <c r="N34" s="103" t="b">
        <f t="shared" si="1"/>
        <v>0</v>
      </c>
      <c r="R34" s="103" t="b">
        <f t="shared" si="2"/>
        <v>1</v>
      </c>
    </row>
    <row r="35" spans="1:18" s="103" customFormat="1" ht="12.75" hidden="1">
      <c r="A35" s="102"/>
      <c r="B35" s="54"/>
      <c r="C35" s="54"/>
      <c r="D35" s="233"/>
      <c r="E35" s="233"/>
      <c r="F35" s="256"/>
      <c r="G35" s="256"/>
      <c r="H35" s="87"/>
      <c r="I35" s="248"/>
      <c r="J35" s="104">
        <f t="shared" si="0"/>
      </c>
      <c r="K35" s="54"/>
      <c r="L35" s="59"/>
      <c r="N35" s="103" t="b">
        <f t="shared" si="1"/>
        <v>0</v>
      </c>
      <c r="R35" s="103" t="b">
        <f t="shared" si="2"/>
        <v>1</v>
      </c>
    </row>
    <row r="36" spans="1:18" s="103" customFormat="1" ht="12.75" hidden="1">
      <c r="A36" s="102"/>
      <c r="B36" s="54"/>
      <c r="C36" s="54"/>
      <c r="D36" s="233"/>
      <c r="E36" s="233"/>
      <c r="F36" s="256"/>
      <c r="G36" s="256"/>
      <c r="H36" s="87"/>
      <c r="I36" s="248"/>
      <c r="J36" s="104">
        <f t="shared" si="0"/>
      </c>
      <c r="K36" s="54"/>
      <c r="L36" s="59"/>
      <c r="N36" s="103" t="b">
        <f t="shared" si="1"/>
        <v>0</v>
      </c>
      <c r="R36" s="103" t="b">
        <f t="shared" si="2"/>
        <v>1</v>
      </c>
    </row>
    <row r="37" spans="1:18" s="103" customFormat="1" ht="12.75" hidden="1">
      <c r="A37" s="102"/>
      <c r="B37" s="54"/>
      <c r="C37" s="54"/>
      <c r="D37" s="233"/>
      <c r="E37" s="233"/>
      <c r="F37" s="256"/>
      <c r="G37" s="256"/>
      <c r="H37" s="87"/>
      <c r="I37" s="248"/>
      <c r="J37" s="104">
        <f t="shared" si="0"/>
      </c>
      <c r="K37" s="54"/>
      <c r="L37" s="59"/>
      <c r="N37" s="103" t="b">
        <f t="shared" si="1"/>
        <v>0</v>
      </c>
      <c r="R37" s="103" t="b">
        <f t="shared" si="2"/>
        <v>1</v>
      </c>
    </row>
    <row r="38" spans="1:18" s="103" customFormat="1" ht="12.75" hidden="1">
      <c r="A38" s="102"/>
      <c r="B38" s="54"/>
      <c r="C38" s="54"/>
      <c r="D38" s="233"/>
      <c r="E38" s="233"/>
      <c r="F38" s="256"/>
      <c r="G38" s="256"/>
      <c r="H38" s="87"/>
      <c r="I38" s="248"/>
      <c r="J38" s="104">
        <f t="shared" si="0"/>
      </c>
      <c r="K38" s="54"/>
      <c r="L38" s="59"/>
      <c r="N38" s="103" t="b">
        <f t="shared" si="1"/>
        <v>0</v>
      </c>
      <c r="R38" s="103" t="b">
        <f t="shared" si="2"/>
        <v>1</v>
      </c>
    </row>
    <row r="39" spans="1:18" s="103" customFormat="1" ht="12.75" hidden="1">
      <c r="A39" s="102"/>
      <c r="B39" s="54"/>
      <c r="C39" s="54"/>
      <c r="D39" s="233"/>
      <c r="E39" s="233"/>
      <c r="F39" s="256"/>
      <c r="G39" s="256"/>
      <c r="H39" s="87"/>
      <c r="I39" s="248"/>
      <c r="J39" s="104">
        <f t="shared" si="0"/>
      </c>
      <c r="K39" s="54"/>
      <c r="L39" s="59"/>
      <c r="N39" s="103" t="b">
        <f t="shared" si="1"/>
        <v>0</v>
      </c>
      <c r="R39" s="103" t="b">
        <f t="shared" si="2"/>
        <v>1</v>
      </c>
    </row>
    <row r="40" spans="1:18" s="103" customFormat="1" ht="12.75" hidden="1">
      <c r="A40" s="102"/>
      <c r="B40" s="54"/>
      <c r="C40" s="54"/>
      <c r="D40" s="233"/>
      <c r="E40" s="233"/>
      <c r="F40" s="256"/>
      <c r="G40" s="256"/>
      <c r="H40" s="87"/>
      <c r="I40" s="248"/>
      <c r="J40" s="104">
        <f t="shared" si="0"/>
      </c>
      <c r="K40" s="54"/>
      <c r="L40" s="59"/>
      <c r="N40" s="103" t="b">
        <f t="shared" si="1"/>
        <v>0</v>
      </c>
      <c r="R40" s="103" t="b">
        <f t="shared" si="2"/>
        <v>1</v>
      </c>
    </row>
    <row r="41" spans="1:18" s="103" customFormat="1" ht="12.75" hidden="1">
      <c r="A41" s="102"/>
      <c r="B41" s="54"/>
      <c r="C41" s="54"/>
      <c r="D41" s="233"/>
      <c r="E41" s="233"/>
      <c r="F41" s="256"/>
      <c r="G41" s="256"/>
      <c r="H41" s="87"/>
      <c r="I41" s="248"/>
      <c r="J41" s="104">
        <f t="shared" si="0"/>
      </c>
      <c r="K41" s="54"/>
      <c r="L41" s="59"/>
      <c r="N41" s="103" t="b">
        <f t="shared" si="1"/>
        <v>0</v>
      </c>
      <c r="R41" s="103" t="b">
        <f t="shared" si="2"/>
        <v>1</v>
      </c>
    </row>
    <row r="42" spans="1:18" s="103" customFormat="1" ht="12.75" hidden="1">
      <c r="A42" s="102"/>
      <c r="B42" s="54"/>
      <c r="C42" s="54"/>
      <c r="D42" s="233"/>
      <c r="E42" s="233"/>
      <c r="F42" s="256"/>
      <c r="G42" s="256"/>
      <c r="H42" s="87"/>
      <c r="I42" s="248"/>
      <c r="J42" s="104">
        <f t="shared" si="0"/>
      </c>
      <c r="K42" s="54"/>
      <c r="L42" s="59"/>
      <c r="N42" s="103" t="b">
        <f t="shared" si="1"/>
        <v>0</v>
      </c>
      <c r="R42" s="103" t="b">
        <f t="shared" si="2"/>
        <v>1</v>
      </c>
    </row>
    <row r="43" spans="1:18" s="103" customFormat="1" ht="12.75" hidden="1">
      <c r="A43" s="102"/>
      <c r="B43" s="54"/>
      <c r="C43" s="54"/>
      <c r="D43" s="233"/>
      <c r="E43" s="233"/>
      <c r="F43" s="256"/>
      <c r="G43" s="256"/>
      <c r="H43" s="87"/>
      <c r="I43" s="248"/>
      <c r="J43" s="104">
        <f t="shared" si="0"/>
      </c>
      <c r="K43" s="54"/>
      <c r="L43" s="59"/>
      <c r="N43" s="103" t="b">
        <f t="shared" si="1"/>
        <v>0</v>
      </c>
      <c r="R43" s="103" t="b">
        <f t="shared" si="2"/>
        <v>1</v>
      </c>
    </row>
    <row r="44" spans="1:18" s="103" customFormat="1" ht="12.75" hidden="1">
      <c r="A44" s="102"/>
      <c r="B44" s="54"/>
      <c r="C44" s="54"/>
      <c r="D44" s="233"/>
      <c r="E44" s="233"/>
      <c r="F44" s="256"/>
      <c r="G44" s="256"/>
      <c r="H44" s="87"/>
      <c r="I44" s="248"/>
      <c r="J44" s="104">
        <f t="shared" si="0"/>
      </c>
      <c r="K44" s="54"/>
      <c r="L44" s="59"/>
      <c r="N44" s="103" t="b">
        <f t="shared" si="1"/>
        <v>0</v>
      </c>
      <c r="R44" s="103" t="b">
        <f t="shared" si="2"/>
        <v>1</v>
      </c>
    </row>
    <row r="45" spans="1:18" s="103" customFormat="1" ht="12.75" hidden="1">
      <c r="A45" s="102"/>
      <c r="B45" s="54"/>
      <c r="C45" s="54"/>
      <c r="D45" s="233"/>
      <c r="E45" s="233"/>
      <c r="F45" s="256"/>
      <c r="G45" s="256"/>
      <c r="H45" s="87"/>
      <c r="I45" s="248"/>
      <c r="J45" s="104">
        <f t="shared" si="0"/>
      </c>
      <c r="K45" s="54"/>
      <c r="L45" s="59"/>
      <c r="N45" s="103" t="b">
        <f t="shared" si="1"/>
        <v>0</v>
      </c>
      <c r="R45" s="103" t="b">
        <f t="shared" si="2"/>
        <v>1</v>
      </c>
    </row>
    <row r="46" spans="1:18" s="103" customFormat="1" ht="12.75" hidden="1">
      <c r="A46" s="102"/>
      <c r="B46" s="54"/>
      <c r="C46" s="54"/>
      <c r="D46" s="233"/>
      <c r="E46" s="233"/>
      <c r="F46" s="256"/>
      <c r="G46" s="256"/>
      <c r="H46" s="87"/>
      <c r="I46" s="248"/>
      <c r="J46" s="104">
        <f t="shared" si="0"/>
      </c>
      <c r="K46" s="54"/>
      <c r="L46" s="59"/>
      <c r="N46" s="103" t="b">
        <f t="shared" si="1"/>
        <v>0</v>
      </c>
      <c r="R46" s="103" t="b">
        <f t="shared" si="2"/>
        <v>1</v>
      </c>
    </row>
    <row r="47" spans="1:18" s="103" customFormat="1" ht="12.75" hidden="1">
      <c r="A47" s="102"/>
      <c r="B47" s="54"/>
      <c r="C47" s="54"/>
      <c r="D47" s="233"/>
      <c r="E47" s="233"/>
      <c r="F47" s="256"/>
      <c r="G47" s="256"/>
      <c r="H47" s="87"/>
      <c r="I47" s="248"/>
      <c r="J47" s="104">
        <f aca="true" t="shared" si="3" ref="J47:J78">IF(OR(I47&lt;&gt;"",I47&lt;&gt;0),(F47+G47)/I47,"")</f>
      </c>
      <c r="K47" s="54"/>
      <c r="L47" s="59"/>
      <c r="N47" s="103" t="b">
        <f aca="true" t="shared" si="4" ref="N47:N83">AND(OR(B47="",C47="",D47="",E47="",F47="",G47="",H47=""),B47&amp;C47&amp;D47&amp;E47&amp;F47&amp;G47&amp;H47&amp;K47&lt;&gt;"")</f>
        <v>0</v>
      </c>
      <c r="R47" s="103" t="b">
        <f t="shared" si="2"/>
        <v>1</v>
      </c>
    </row>
    <row r="48" spans="1:18" s="103" customFormat="1" ht="12.75" hidden="1">
      <c r="A48" s="102"/>
      <c r="B48" s="54"/>
      <c r="C48" s="54"/>
      <c r="D48" s="233"/>
      <c r="E48" s="233"/>
      <c r="F48" s="256"/>
      <c r="G48" s="256"/>
      <c r="H48" s="87"/>
      <c r="I48" s="248"/>
      <c r="J48" s="104">
        <f t="shared" si="3"/>
      </c>
      <c r="K48" s="54"/>
      <c r="L48" s="59"/>
      <c r="N48" s="103" t="b">
        <f t="shared" si="4"/>
        <v>0</v>
      </c>
      <c r="R48" s="103" t="b">
        <f aca="true" t="shared" si="5" ref="R48:R83">AND(B47="",NOT(N48))</f>
        <v>1</v>
      </c>
    </row>
    <row r="49" spans="1:18" s="103" customFormat="1" ht="12.75" hidden="1">
      <c r="A49" s="102"/>
      <c r="B49" s="54"/>
      <c r="C49" s="54"/>
      <c r="D49" s="233"/>
      <c r="E49" s="233"/>
      <c r="F49" s="256"/>
      <c r="G49" s="256"/>
      <c r="H49" s="87"/>
      <c r="I49" s="248"/>
      <c r="J49" s="104">
        <f t="shared" si="3"/>
      </c>
      <c r="K49" s="54"/>
      <c r="L49" s="59"/>
      <c r="N49" s="103" t="b">
        <f t="shared" si="4"/>
        <v>0</v>
      </c>
      <c r="R49" s="103" t="b">
        <f t="shared" si="5"/>
        <v>1</v>
      </c>
    </row>
    <row r="50" spans="1:18" s="103" customFormat="1" ht="12.75" hidden="1">
      <c r="A50" s="102"/>
      <c r="B50" s="54"/>
      <c r="C50" s="54"/>
      <c r="D50" s="233"/>
      <c r="E50" s="233"/>
      <c r="F50" s="256"/>
      <c r="G50" s="256"/>
      <c r="H50" s="87"/>
      <c r="I50" s="248"/>
      <c r="J50" s="104">
        <f t="shared" si="3"/>
      </c>
      <c r="K50" s="54"/>
      <c r="L50" s="59"/>
      <c r="N50" s="103" t="b">
        <f t="shared" si="4"/>
        <v>0</v>
      </c>
      <c r="R50" s="103" t="b">
        <f t="shared" si="5"/>
        <v>1</v>
      </c>
    </row>
    <row r="51" spans="1:18" s="103" customFormat="1" ht="12.75" hidden="1">
      <c r="A51" s="102"/>
      <c r="B51" s="54"/>
      <c r="C51" s="54"/>
      <c r="D51" s="233"/>
      <c r="E51" s="233"/>
      <c r="F51" s="256"/>
      <c r="G51" s="256"/>
      <c r="H51" s="87"/>
      <c r="I51" s="248"/>
      <c r="J51" s="104">
        <f t="shared" si="3"/>
      </c>
      <c r="K51" s="54"/>
      <c r="L51" s="59"/>
      <c r="N51" s="103" t="b">
        <f t="shared" si="4"/>
        <v>0</v>
      </c>
      <c r="R51" s="103" t="b">
        <f t="shared" si="5"/>
        <v>1</v>
      </c>
    </row>
    <row r="52" spans="1:18" s="103" customFormat="1" ht="12.75" hidden="1">
      <c r="A52" s="102"/>
      <c r="B52" s="54"/>
      <c r="C52" s="54"/>
      <c r="D52" s="233"/>
      <c r="E52" s="233"/>
      <c r="F52" s="256"/>
      <c r="G52" s="256"/>
      <c r="H52" s="87"/>
      <c r="I52" s="248"/>
      <c r="J52" s="104">
        <f t="shared" si="3"/>
      </c>
      <c r="K52" s="54"/>
      <c r="L52" s="59"/>
      <c r="N52" s="103" t="b">
        <f t="shared" si="4"/>
        <v>0</v>
      </c>
      <c r="R52" s="103" t="b">
        <f t="shared" si="5"/>
        <v>1</v>
      </c>
    </row>
    <row r="53" spans="1:18" s="103" customFormat="1" ht="12.75" hidden="1">
      <c r="A53" s="102"/>
      <c r="B53" s="54"/>
      <c r="C53" s="54"/>
      <c r="D53" s="233"/>
      <c r="E53" s="233"/>
      <c r="F53" s="256"/>
      <c r="G53" s="256"/>
      <c r="H53" s="87"/>
      <c r="I53" s="248"/>
      <c r="J53" s="104">
        <f t="shared" si="3"/>
      </c>
      <c r="K53" s="54"/>
      <c r="L53" s="59"/>
      <c r="N53" s="103" t="b">
        <f t="shared" si="4"/>
        <v>0</v>
      </c>
      <c r="R53" s="103" t="b">
        <f t="shared" si="5"/>
        <v>1</v>
      </c>
    </row>
    <row r="54" spans="1:18" s="103" customFormat="1" ht="12.75" hidden="1">
      <c r="A54" s="102"/>
      <c r="B54" s="54"/>
      <c r="C54" s="54"/>
      <c r="D54" s="233"/>
      <c r="E54" s="233"/>
      <c r="F54" s="256"/>
      <c r="G54" s="256"/>
      <c r="H54" s="87"/>
      <c r="I54" s="248"/>
      <c r="J54" s="104">
        <f t="shared" si="3"/>
      </c>
      <c r="K54" s="54"/>
      <c r="L54" s="59"/>
      <c r="N54" s="103" t="b">
        <f t="shared" si="4"/>
        <v>0</v>
      </c>
      <c r="R54" s="103" t="b">
        <f t="shared" si="5"/>
        <v>1</v>
      </c>
    </row>
    <row r="55" spans="1:18" s="103" customFormat="1" ht="12.75" hidden="1">
      <c r="A55" s="102"/>
      <c r="B55" s="54"/>
      <c r="C55" s="54"/>
      <c r="D55" s="233"/>
      <c r="E55" s="233"/>
      <c r="F55" s="256"/>
      <c r="G55" s="256"/>
      <c r="H55" s="87"/>
      <c r="I55" s="248"/>
      <c r="J55" s="104">
        <f t="shared" si="3"/>
      </c>
      <c r="K55" s="54"/>
      <c r="L55" s="59"/>
      <c r="N55" s="103" t="b">
        <f t="shared" si="4"/>
        <v>0</v>
      </c>
      <c r="R55" s="103" t="b">
        <f t="shared" si="5"/>
        <v>1</v>
      </c>
    </row>
    <row r="56" spans="1:18" s="103" customFormat="1" ht="12.75" hidden="1">
      <c r="A56" s="102"/>
      <c r="B56" s="54"/>
      <c r="C56" s="54"/>
      <c r="D56" s="233"/>
      <c r="E56" s="233"/>
      <c r="F56" s="256"/>
      <c r="G56" s="256"/>
      <c r="H56" s="87"/>
      <c r="I56" s="248"/>
      <c r="J56" s="104">
        <f t="shared" si="3"/>
      </c>
      <c r="K56" s="54"/>
      <c r="L56" s="59"/>
      <c r="N56" s="103" t="b">
        <f t="shared" si="4"/>
        <v>0</v>
      </c>
      <c r="R56" s="103" t="b">
        <f t="shared" si="5"/>
        <v>1</v>
      </c>
    </row>
    <row r="57" spans="1:18" s="103" customFormat="1" ht="12.75" hidden="1">
      <c r="A57" s="102"/>
      <c r="B57" s="54"/>
      <c r="C57" s="54"/>
      <c r="D57" s="233"/>
      <c r="E57" s="233"/>
      <c r="F57" s="256"/>
      <c r="G57" s="256"/>
      <c r="H57" s="87"/>
      <c r="I57" s="248"/>
      <c r="J57" s="104">
        <f t="shared" si="3"/>
      </c>
      <c r="K57" s="54"/>
      <c r="L57" s="59"/>
      <c r="N57" s="103" t="b">
        <f t="shared" si="4"/>
        <v>0</v>
      </c>
      <c r="R57" s="103" t="b">
        <f t="shared" si="5"/>
        <v>1</v>
      </c>
    </row>
    <row r="58" spans="1:18" s="103" customFormat="1" ht="12.75" hidden="1">
      <c r="A58" s="102"/>
      <c r="B58" s="54"/>
      <c r="C58" s="54"/>
      <c r="D58" s="233"/>
      <c r="E58" s="233"/>
      <c r="F58" s="256"/>
      <c r="G58" s="256"/>
      <c r="H58" s="87"/>
      <c r="I58" s="248"/>
      <c r="J58" s="104">
        <f t="shared" si="3"/>
      </c>
      <c r="K58" s="54"/>
      <c r="L58" s="59"/>
      <c r="N58" s="103" t="b">
        <f t="shared" si="4"/>
        <v>0</v>
      </c>
      <c r="R58" s="103" t="b">
        <f t="shared" si="5"/>
        <v>1</v>
      </c>
    </row>
    <row r="59" spans="1:18" s="103" customFormat="1" ht="12.75" hidden="1">
      <c r="A59" s="102"/>
      <c r="B59" s="54"/>
      <c r="C59" s="54"/>
      <c r="D59" s="233"/>
      <c r="E59" s="233"/>
      <c r="F59" s="256"/>
      <c r="G59" s="256"/>
      <c r="H59" s="87"/>
      <c r="I59" s="248"/>
      <c r="J59" s="104">
        <f t="shared" si="3"/>
      </c>
      <c r="K59" s="54"/>
      <c r="L59" s="59"/>
      <c r="N59" s="103" t="b">
        <f t="shared" si="4"/>
        <v>0</v>
      </c>
      <c r="R59" s="103" t="b">
        <f t="shared" si="5"/>
        <v>1</v>
      </c>
    </row>
    <row r="60" spans="1:18" s="103" customFormat="1" ht="12.75" hidden="1">
      <c r="A60" s="102"/>
      <c r="B60" s="54"/>
      <c r="C60" s="54"/>
      <c r="D60" s="233"/>
      <c r="E60" s="233"/>
      <c r="F60" s="256"/>
      <c r="G60" s="256"/>
      <c r="H60" s="87"/>
      <c r="I60" s="248"/>
      <c r="J60" s="104">
        <f t="shared" si="3"/>
      </c>
      <c r="K60" s="54"/>
      <c r="L60" s="59"/>
      <c r="N60" s="103" t="b">
        <f t="shared" si="4"/>
        <v>0</v>
      </c>
      <c r="R60" s="103" t="b">
        <f t="shared" si="5"/>
        <v>1</v>
      </c>
    </row>
    <row r="61" spans="1:18" s="103" customFormat="1" ht="12.75" hidden="1">
      <c r="A61" s="102"/>
      <c r="B61" s="54"/>
      <c r="C61" s="54"/>
      <c r="D61" s="233"/>
      <c r="E61" s="233"/>
      <c r="F61" s="256"/>
      <c r="G61" s="256"/>
      <c r="H61" s="87"/>
      <c r="I61" s="248"/>
      <c r="J61" s="104">
        <f t="shared" si="3"/>
      </c>
      <c r="K61" s="54"/>
      <c r="L61" s="59"/>
      <c r="N61" s="103" t="b">
        <f t="shared" si="4"/>
        <v>0</v>
      </c>
      <c r="R61" s="103" t="b">
        <f t="shared" si="5"/>
        <v>1</v>
      </c>
    </row>
    <row r="62" spans="1:18" s="103" customFormat="1" ht="12.75" hidden="1">
      <c r="A62" s="102"/>
      <c r="B62" s="54"/>
      <c r="C62" s="54"/>
      <c r="D62" s="233"/>
      <c r="E62" s="233"/>
      <c r="F62" s="256"/>
      <c r="G62" s="256"/>
      <c r="H62" s="87"/>
      <c r="I62" s="248"/>
      <c r="J62" s="104">
        <f t="shared" si="3"/>
      </c>
      <c r="K62" s="54"/>
      <c r="L62" s="59"/>
      <c r="N62" s="103" t="b">
        <f t="shared" si="4"/>
        <v>0</v>
      </c>
      <c r="R62" s="103" t="b">
        <f t="shared" si="5"/>
        <v>1</v>
      </c>
    </row>
    <row r="63" spans="1:18" s="103" customFormat="1" ht="12.75" hidden="1">
      <c r="A63" s="102"/>
      <c r="B63" s="54"/>
      <c r="C63" s="54"/>
      <c r="D63" s="233"/>
      <c r="E63" s="233"/>
      <c r="F63" s="256"/>
      <c r="G63" s="256"/>
      <c r="H63" s="87"/>
      <c r="I63" s="248"/>
      <c r="J63" s="104">
        <f t="shared" si="3"/>
      </c>
      <c r="K63" s="54"/>
      <c r="L63" s="59"/>
      <c r="N63" s="103" t="b">
        <f t="shared" si="4"/>
        <v>0</v>
      </c>
      <c r="R63" s="103" t="b">
        <f t="shared" si="5"/>
        <v>1</v>
      </c>
    </row>
    <row r="64" spans="1:18" s="103" customFormat="1" ht="12.75" hidden="1">
      <c r="A64" s="102"/>
      <c r="B64" s="54"/>
      <c r="C64" s="54"/>
      <c r="D64" s="233"/>
      <c r="E64" s="233"/>
      <c r="F64" s="256"/>
      <c r="G64" s="256"/>
      <c r="H64" s="87"/>
      <c r="I64" s="248"/>
      <c r="J64" s="104">
        <f t="shared" si="3"/>
      </c>
      <c r="K64" s="54"/>
      <c r="L64" s="59"/>
      <c r="N64" s="103" t="b">
        <f t="shared" si="4"/>
        <v>0</v>
      </c>
      <c r="R64" s="103" t="b">
        <f t="shared" si="5"/>
        <v>1</v>
      </c>
    </row>
    <row r="65" spans="1:18" s="103" customFormat="1" ht="12.75" hidden="1">
      <c r="A65" s="102"/>
      <c r="B65" s="54"/>
      <c r="C65" s="54"/>
      <c r="D65" s="233"/>
      <c r="E65" s="233"/>
      <c r="F65" s="256"/>
      <c r="G65" s="256"/>
      <c r="H65" s="87"/>
      <c r="I65" s="248"/>
      <c r="J65" s="104">
        <f t="shared" si="3"/>
      </c>
      <c r="K65" s="54"/>
      <c r="L65" s="59"/>
      <c r="N65" s="103" t="b">
        <f t="shared" si="4"/>
        <v>0</v>
      </c>
      <c r="R65" s="103" t="b">
        <f t="shared" si="5"/>
        <v>1</v>
      </c>
    </row>
    <row r="66" spans="1:18" s="103" customFormat="1" ht="12.75" hidden="1">
      <c r="A66" s="102"/>
      <c r="B66" s="54"/>
      <c r="C66" s="54"/>
      <c r="D66" s="233"/>
      <c r="E66" s="233"/>
      <c r="F66" s="256"/>
      <c r="G66" s="256"/>
      <c r="H66" s="87"/>
      <c r="I66" s="248"/>
      <c r="J66" s="104">
        <f t="shared" si="3"/>
      </c>
      <c r="K66" s="54"/>
      <c r="L66" s="59"/>
      <c r="N66" s="103" t="b">
        <f t="shared" si="4"/>
        <v>0</v>
      </c>
      <c r="R66" s="103" t="b">
        <f t="shared" si="5"/>
        <v>1</v>
      </c>
    </row>
    <row r="67" spans="1:18" s="103" customFormat="1" ht="12.75" hidden="1">
      <c r="A67" s="102"/>
      <c r="B67" s="54"/>
      <c r="C67" s="54"/>
      <c r="D67" s="233"/>
      <c r="E67" s="233"/>
      <c r="F67" s="256"/>
      <c r="G67" s="256"/>
      <c r="H67" s="87"/>
      <c r="I67" s="248"/>
      <c r="J67" s="104">
        <f t="shared" si="3"/>
      </c>
      <c r="K67" s="54"/>
      <c r="L67" s="59"/>
      <c r="N67" s="103" t="b">
        <f t="shared" si="4"/>
        <v>0</v>
      </c>
      <c r="R67" s="103" t="b">
        <f t="shared" si="5"/>
        <v>1</v>
      </c>
    </row>
    <row r="68" spans="1:18" s="103" customFormat="1" ht="12.75" hidden="1">
      <c r="A68" s="102"/>
      <c r="B68" s="54"/>
      <c r="C68" s="54"/>
      <c r="D68" s="233"/>
      <c r="E68" s="233"/>
      <c r="F68" s="256"/>
      <c r="G68" s="256"/>
      <c r="H68" s="87"/>
      <c r="I68" s="248"/>
      <c r="J68" s="104">
        <f t="shared" si="3"/>
      </c>
      <c r="K68" s="54"/>
      <c r="L68" s="59"/>
      <c r="N68" s="103" t="b">
        <f t="shared" si="4"/>
        <v>0</v>
      </c>
      <c r="R68" s="103" t="b">
        <f t="shared" si="5"/>
        <v>1</v>
      </c>
    </row>
    <row r="69" spans="1:18" s="103" customFormat="1" ht="12.75" hidden="1">
      <c r="A69" s="102"/>
      <c r="B69" s="54"/>
      <c r="C69" s="54"/>
      <c r="D69" s="233"/>
      <c r="E69" s="233"/>
      <c r="F69" s="256"/>
      <c r="G69" s="256"/>
      <c r="H69" s="87"/>
      <c r="I69" s="248"/>
      <c r="J69" s="104">
        <f t="shared" si="3"/>
      </c>
      <c r="K69" s="54"/>
      <c r="L69" s="59"/>
      <c r="N69" s="103" t="b">
        <f t="shared" si="4"/>
        <v>0</v>
      </c>
      <c r="R69" s="103" t="b">
        <f t="shared" si="5"/>
        <v>1</v>
      </c>
    </row>
    <row r="70" spans="1:18" s="103" customFormat="1" ht="12.75" hidden="1">
      <c r="A70" s="102"/>
      <c r="B70" s="54"/>
      <c r="C70" s="54"/>
      <c r="D70" s="233"/>
      <c r="E70" s="233"/>
      <c r="F70" s="256"/>
      <c r="G70" s="256"/>
      <c r="H70" s="87"/>
      <c r="I70" s="248"/>
      <c r="J70" s="104">
        <f t="shared" si="3"/>
      </c>
      <c r="K70" s="54"/>
      <c r="L70" s="59"/>
      <c r="N70" s="103" t="b">
        <f t="shared" si="4"/>
        <v>0</v>
      </c>
      <c r="R70" s="103" t="b">
        <f t="shared" si="5"/>
        <v>1</v>
      </c>
    </row>
    <row r="71" spans="1:18" s="103" customFormat="1" ht="12.75" hidden="1">
      <c r="A71" s="102"/>
      <c r="B71" s="54"/>
      <c r="C71" s="54"/>
      <c r="D71" s="233"/>
      <c r="E71" s="233"/>
      <c r="F71" s="256"/>
      <c r="G71" s="256"/>
      <c r="H71" s="87"/>
      <c r="I71" s="248"/>
      <c r="J71" s="104">
        <f t="shared" si="3"/>
      </c>
      <c r="K71" s="54"/>
      <c r="L71" s="59"/>
      <c r="N71" s="103" t="b">
        <f t="shared" si="4"/>
        <v>0</v>
      </c>
      <c r="R71" s="103" t="b">
        <f t="shared" si="5"/>
        <v>1</v>
      </c>
    </row>
    <row r="72" spans="1:18" s="103" customFormat="1" ht="12.75" hidden="1">
      <c r="A72" s="102"/>
      <c r="B72" s="54"/>
      <c r="C72" s="54"/>
      <c r="D72" s="233"/>
      <c r="E72" s="233"/>
      <c r="F72" s="256"/>
      <c r="G72" s="256"/>
      <c r="H72" s="87"/>
      <c r="I72" s="248"/>
      <c r="J72" s="104">
        <f t="shared" si="3"/>
      </c>
      <c r="K72" s="54"/>
      <c r="L72" s="59"/>
      <c r="N72" s="103" t="b">
        <f t="shared" si="4"/>
        <v>0</v>
      </c>
      <c r="R72" s="103" t="b">
        <f t="shared" si="5"/>
        <v>1</v>
      </c>
    </row>
    <row r="73" spans="1:18" s="103" customFormat="1" ht="12.75" hidden="1">
      <c r="A73" s="102"/>
      <c r="B73" s="54"/>
      <c r="C73" s="54"/>
      <c r="D73" s="233"/>
      <c r="E73" s="233"/>
      <c r="F73" s="256"/>
      <c r="G73" s="256"/>
      <c r="H73" s="87"/>
      <c r="I73" s="248"/>
      <c r="J73" s="104">
        <f t="shared" si="3"/>
      </c>
      <c r="K73" s="54"/>
      <c r="L73" s="59"/>
      <c r="N73" s="103" t="b">
        <f t="shared" si="4"/>
        <v>0</v>
      </c>
      <c r="R73" s="103" t="b">
        <f t="shared" si="5"/>
        <v>1</v>
      </c>
    </row>
    <row r="74" spans="1:18" s="103" customFormat="1" ht="12.75" hidden="1">
      <c r="A74" s="102"/>
      <c r="B74" s="54"/>
      <c r="C74" s="54"/>
      <c r="D74" s="233"/>
      <c r="E74" s="233"/>
      <c r="F74" s="256"/>
      <c r="G74" s="256"/>
      <c r="H74" s="87"/>
      <c r="I74" s="248"/>
      <c r="J74" s="104">
        <f t="shared" si="3"/>
      </c>
      <c r="K74" s="54"/>
      <c r="L74" s="59"/>
      <c r="N74" s="103" t="b">
        <f t="shared" si="4"/>
        <v>0</v>
      </c>
      <c r="R74" s="103" t="b">
        <f t="shared" si="5"/>
        <v>1</v>
      </c>
    </row>
    <row r="75" spans="1:18" s="103" customFormat="1" ht="12.75" hidden="1">
      <c r="A75" s="102"/>
      <c r="B75" s="54"/>
      <c r="C75" s="54"/>
      <c r="D75" s="233"/>
      <c r="E75" s="233"/>
      <c r="F75" s="256"/>
      <c r="G75" s="256"/>
      <c r="H75" s="87"/>
      <c r="I75" s="248"/>
      <c r="J75" s="104">
        <f t="shared" si="3"/>
      </c>
      <c r="K75" s="54"/>
      <c r="L75" s="59"/>
      <c r="N75" s="103" t="b">
        <f t="shared" si="4"/>
        <v>0</v>
      </c>
      <c r="R75" s="103" t="b">
        <f t="shared" si="5"/>
        <v>1</v>
      </c>
    </row>
    <row r="76" spans="1:18" s="103" customFormat="1" ht="12.75" hidden="1">
      <c r="A76" s="102"/>
      <c r="B76" s="54"/>
      <c r="C76" s="54"/>
      <c r="D76" s="233"/>
      <c r="E76" s="233"/>
      <c r="F76" s="256"/>
      <c r="G76" s="256"/>
      <c r="H76" s="87"/>
      <c r="I76" s="248"/>
      <c r="J76" s="104">
        <f t="shared" si="3"/>
      </c>
      <c r="K76" s="54"/>
      <c r="L76" s="59"/>
      <c r="N76" s="103" t="b">
        <f t="shared" si="4"/>
        <v>0</v>
      </c>
      <c r="R76" s="103" t="b">
        <f t="shared" si="5"/>
        <v>1</v>
      </c>
    </row>
    <row r="77" spans="1:18" s="103" customFormat="1" ht="12.75" hidden="1">
      <c r="A77" s="102"/>
      <c r="B77" s="54"/>
      <c r="C77" s="54"/>
      <c r="D77" s="233"/>
      <c r="E77" s="233"/>
      <c r="F77" s="256"/>
      <c r="G77" s="256"/>
      <c r="H77" s="87"/>
      <c r="I77" s="248"/>
      <c r="J77" s="104">
        <f t="shared" si="3"/>
      </c>
      <c r="K77" s="54"/>
      <c r="L77" s="59"/>
      <c r="N77" s="103" t="b">
        <f t="shared" si="4"/>
        <v>0</v>
      </c>
      <c r="R77" s="103" t="b">
        <f t="shared" si="5"/>
        <v>1</v>
      </c>
    </row>
    <row r="78" spans="1:18" s="103" customFormat="1" ht="12.75" hidden="1">
      <c r="A78" s="102"/>
      <c r="B78" s="54"/>
      <c r="C78" s="54"/>
      <c r="D78" s="233"/>
      <c r="E78" s="233"/>
      <c r="F78" s="256"/>
      <c r="G78" s="256"/>
      <c r="H78" s="87"/>
      <c r="I78" s="248"/>
      <c r="J78" s="104">
        <f t="shared" si="3"/>
      </c>
      <c r="K78" s="54"/>
      <c r="L78" s="59"/>
      <c r="N78" s="103" t="b">
        <f t="shared" si="4"/>
        <v>0</v>
      </c>
      <c r="R78" s="103" t="b">
        <f t="shared" si="5"/>
        <v>1</v>
      </c>
    </row>
    <row r="79" spans="1:18" s="103" customFormat="1" ht="12.75" hidden="1">
      <c r="A79" s="102"/>
      <c r="B79" s="54"/>
      <c r="C79" s="54"/>
      <c r="D79" s="233"/>
      <c r="E79" s="233"/>
      <c r="F79" s="256"/>
      <c r="G79" s="256"/>
      <c r="H79" s="87"/>
      <c r="I79" s="248"/>
      <c r="J79" s="104">
        <f>IF(OR(I79&lt;&gt;"",I79&lt;&gt;0),(F79+G79)/I79,"")</f>
      </c>
      <c r="K79" s="54"/>
      <c r="L79" s="59"/>
      <c r="N79" s="103" t="b">
        <f t="shared" si="4"/>
        <v>0</v>
      </c>
      <c r="R79" s="103" t="b">
        <f t="shared" si="5"/>
        <v>1</v>
      </c>
    </row>
    <row r="80" spans="1:18" s="103" customFormat="1" ht="12.75" hidden="1">
      <c r="A80" s="102"/>
      <c r="B80" s="54"/>
      <c r="C80" s="54"/>
      <c r="D80" s="233"/>
      <c r="E80" s="233"/>
      <c r="F80" s="256"/>
      <c r="G80" s="256"/>
      <c r="H80" s="87"/>
      <c r="I80" s="248"/>
      <c r="J80" s="104">
        <f>IF(OR(I80&lt;&gt;"",I80&lt;&gt;0),(F80+G80)/I80,"")</f>
      </c>
      <c r="K80" s="54"/>
      <c r="L80" s="59"/>
      <c r="N80" s="103" t="b">
        <f t="shared" si="4"/>
        <v>0</v>
      </c>
      <c r="R80" s="103" t="b">
        <f t="shared" si="5"/>
        <v>1</v>
      </c>
    </row>
    <row r="81" spans="1:18" s="103" customFormat="1" ht="12.75" hidden="1">
      <c r="A81" s="102"/>
      <c r="B81" s="54"/>
      <c r="C81" s="54"/>
      <c r="D81" s="233"/>
      <c r="E81" s="233"/>
      <c r="F81" s="256"/>
      <c r="G81" s="256"/>
      <c r="H81" s="87"/>
      <c r="I81" s="248"/>
      <c r="J81" s="104">
        <f>IF(OR(I81&lt;&gt;"",I81&lt;&gt;0),(F81+G81)/I81,"")</f>
      </c>
      <c r="K81" s="54"/>
      <c r="L81" s="59"/>
      <c r="N81" s="103" t="b">
        <f t="shared" si="4"/>
        <v>0</v>
      </c>
      <c r="R81" s="103" t="b">
        <f t="shared" si="5"/>
        <v>1</v>
      </c>
    </row>
    <row r="82" spans="1:18" s="103" customFormat="1" ht="12.75" hidden="1">
      <c r="A82" s="102"/>
      <c r="B82" s="54"/>
      <c r="C82" s="54"/>
      <c r="D82" s="233"/>
      <c r="E82" s="233"/>
      <c r="F82" s="256"/>
      <c r="G82" s="256"/>
      <c r="H82" s="87"/>
      <c r="I82" s="248"/>
      <c r="J82" s="104">
        <f>IF(OR(I82&lt;&gt;"",I82&lt;&gt;0),(F82+G82)/I82,"")</f>
      </c>
      <c r="K82" s="54"/>
      <c r="L82" s="59"/>
      <c r="N82" s="103" t="b">
        <f t="shared" si="4"/>
        <v>0</v>
      </c>
      <c r="R82" s="103" t="b">
        <f t="shared" si="5"/>
        <v>1</v>
      </c>
    </row>
    <row r="83" spans="1:18" s="103" customFormat="1" ht="12.75" hidden="1">
      <c r="A83" s="102"/>
      <c r="B83" s="54"/>
      <c r="C83" s="54"/>
      <c r="D83" s="233"/>
      <c r="E83" s="233"/>
      <c r="F83" s="256"/>
      <c r="G83" s="256"/>
      <c r="H83" s="87"/>
      <c r="I83" s="248"/>
      <c r="J83" s="104">
        <f>IF(OR(I83&lt;&gt;"",I83&lt;&gt;0),(F83+G83)/I83,"")</f>
      </c>
      <c r="K83" s="54"/>
      <c r="L83" s="59"/>
      <c r="N83" s="103" t="b">
        <f t="shared" si="4"/>
        <v>0</v>
      </c>
      <c r="R83" s="103" t="b">
        <f t="shared" si="5"/>
        <v>1</v>
      </c>
    </row>
    <row r="84" spans="1:12" s="74" customFormat="1" ht="12.75">
      <c r="A84" s="72"/>
      <c r="B84" s="332" t="s">
        <v>126</v>
      </c>
      <c r="C84" s="333"/>
      <c r="D84" s="333"/>
      <c r="E84" s="333"/>
      <c r="F84" s="333"/>
      <c r="G84" s="333"/>
      <c r="H84" s="333"/>
      <c r="I84" s="334"/>
      <c r="J84" s="104">
        <f>SUM(J15:J83)</f>
        <v>221.6319720425979</v>
      </c>
      <c r="K84" s="105"/>
      <c r="L84" s="59"/>
    </row>
    <row r="85" spans="1:12" s="103" customFormat="1" ht="12.75">
      <c r="A85" s="102"/>
      <c r="B85" s="335" t="s">
        <v>145</v>
      </c>
      <c r="C85" s="336"/>
      <c r="D85" s="336"/>
      <c r="E85" s="336"/>
      <c r="F85" s="336"/>
      <c r="G85" s="336"/>
      <c r="H85" s="336"/>
      <c r="I85" s="336"/>
      <c r="J85" s="336"/>
      <c r="K85" s="337"/>
      <c r="L85" s="59"/>
    </row>
    <row r="86" spans="1:14" s="103" customFormat="1" ht="12.75">
      <c r="A86" s="102"/>
      <c r="B86" s="53"/>
      <c r="C86" s="54"/>
      <c r="D86" s="233"/>
      <c r="E86" s="233"/>
      <c r="F86" s="256"/>
      <c r="G86" s="256"/>
      <c r="H86" s="87"/>
      <c r="I86" s="248"/>
      <c r="J86" s="104">
        <f aca="true" t="shared" si="6" ref="J86:J129">IF(OR(I86&lt;&gt;"",I86&lt;&gt;0),(F86+G86)/I86,"")</f>
      </c>
      <c r="K86" s="58"/>
      <c r="L86" s="59"/>
      <c r="N86" s="103" t="b">
        <f aca="true" t="shared" si="7" ref="N86:N129">AND(OR(B86="",C86="",D86="",E86="",F86="",G86="",H86=""),B86&amp;C86&amp;D86&amp;E86&amp;F86&amp;G86&amp;H86&amp;K86&lt;&gt;"")</f>
        <v>0</v>
      </c>
    </row>
    <row r="87" spans="1:18" s="103" customFormat="1" ht="12.75" hidden="1">
      <c r="A87" s="102"/>
      <c r="B87" s="53"/>
      <c r="C87" s="54"/>
      <c r="D87" s="233"/>
      <c r="E87" s="233"/>
      <c r="F87" s="256"/>
      <c r="G87" s="256"/>
      <c r="H87" s="87"/>
      <c r="I87" s="248"/>
      <c r="J87" s="104">
        <f t="shared" si="6"/>
      </c>
      <c r="K87" s="58"/>
      <c r="L87" s="59"/>
      <c r="N87" s="103" t="b">
        <f t="shared" si="7"/>
        <v>0</v>
      </c>
      <c r="R87" s="103" t="b">
        <f aca="true" t="shared" si="8" ref="R87:R129">AND(B86="",NOT(N87))</f>
        <v>1</v>
      </c>
    </row>
    <row r="88" spans="1:18" s="103" customFormat="1" ht="12.75" hidden="1">
      <c r="A88" s="102"/>
      <c r="B88" s="53"/>
      <c r="C88" s="54"/>
      <c r="D88" s="233"/>
      <c r="E88" s="233"/>
      <c r="F88" s="256"/>
      <c r="G88" s="256"/>
      <c r="H88" s="87"/>
      <c r="I88" s="248"/>
      <c r="J88" s="104">
        <f t="shared" si="6"/>
      </c>
      <c r="K88" s="58"/>
      <c r="L88" s="59"/>
      <c r="N88" s="103" t="b">
        <f t="shared" si="7"/>
        <v>0</v>
      </c>
      <c r="R88" s="103" t="b">
        <f t="shared" si="8"/>
        <v>1</v>
      </c>
    </row>
    <row r="89" spans="1:18" s="103" customFormat="1" ht="12.75" hidden="1">
      <c r="A89" s="102"/>
      <c r="B89" s="53"/>
      <c r="C89" s="54"/>
      <c r="D89" s="233"/>
      <c r="E89" s="233"/>
      <c r="F89" s="256"/>
      <c r="G89" s="256"/>
      <c r="H89" s="87"/>
      <c r="I89" s="248"/>
      <c r="J89" s="104">
        <f t="shared" si="6"/>
      </c>
      <c r="K89" s="58"/>
      <c r="L89" s="59"/>
      <c r="N89" s="103" t="b">
        <f t="shared" si="7"/>
        <v>0</v>
      </c>
      <c r="R89" s="103" t="b">
        <f t="shared" si="8"/>
        <v>1</v>
      </c>
    </row>
    <row r="90" spans="1:18" s="103" customFormat="1" ht="12.75" hidden="1">
      <c r="A90" s="102"/>
      <c r="B90" s="53"/>
      <c r="C90" s="54"/>
      <c r="D90" s="233"/>
      <c r="E90" s="233"/>
      <c r="F90" s="256"/>
      <c r="G90" s="256"/>
      <c r="H90" s="87"/>
      <c r="I90" s="248"/>
      <c r="J90" s="104">
        <f t="shared" si="6"/>
      </c>
      <c r="K90" s="58"/>
      <c r="L90" s="59"/>
      <c r="N90" s="103" t="b">
        <f t="shared" si="7"/>
        <v>0</v>
      </c>
      <c r="R90" s="103" t="b">
        <f t="shared" si="8"/>
        <v>1</v>
      </c>
    </row>
    <row r="91" spans="1:18" s="103" customFormat="1" ht="12.75" hidden="1">
      <c r="A91" s="102"/>
      <c r="B91" s="53"/>
      <c r="C91" s="54"/>
      <c r="D91" s="233"/>
      <c r="E91" s="233"/>
      <c r="F91" s="256"/>
      <c r="G91" s="256"/>
      <c r="H91" s="87"/>
      <c r="I91" s="248"/>
      <c r="J91" s="104">
        <f t="shared" si="6"/>
      </c>
      <c r="K91" s="58"/>
      <c r="L91" s="59"/>
      <c r="N91" s="103" t="b">
        <f t="shared" si="7"/>
        <v>0</v>
      </c>
      <c r="R91" s="103" t="b">
        <f t="shared" si="8"/>
        <v>1</v>
      </c>
    </row>
    <row r="92" spans="1:18" s="103" customFormat="1" ht="12.75" hidden="1">
      <c r="A92" s="102"/>
      <c r="B92" s="53"/>
      <c r="C92" s="54"/>
      <c r="D92" s="233"/>
      <c r="E92" s="233"/>
      <c r="F92" s="256"/>
      <c r="G92" s="256"/>
      <c r="H92" s="87"/>
      <c r="I92" s="248"/>
      <c r="J92" s="104">
        <f t="shared" si="6"/>
      </c>
      <c r="K92" s="58"/>
      <c r="L92" s="59"/>
      <c r="N92" s="103" t="b">
        <f t="shared" si="7"/>
        <v>0</v>
      </c>
      <c r="R92" s="103" t="b">
        <f t="shared" si="8"/>
        <v>1</v>
      </c>
    </row>
    <row r="93" spans="1:18" s="103" customFormat="1" ht="12.75" hidden="1">
      <c r="A93" s="102"/>
      <c r="B93" s="53"/>
      <c r="C93" s="54"/>
      <c r="D93" s="233"/>
      <c r="E93" s="233"/>
      <c r="F93" s="256"/>
      <c r="G93" s="256"/>
      <c r="H93" s="87"/>
      <c r="I93" s="248"/>
      <c r="J93" s="104">
        <f t="shared" si="6"/>
      </c>
      <c r="K93" s="58"/>
      <c r="L93" s="59"/>
      <c r="N93" s="103" t="b">
        <f t="shared" si="7"/>
        <v>0</v>
      </c>
      <c r="R93" s="103" t="b">
        <f t="shared" si="8"/>
        <v>1</v>
      </c>
    </row>
    <row r="94" spans="1:18" s="103" customFormat="1" ht="12.75" hidden="1">
      <c r="A94" s="102"/>
      <c r="B94" s="53"/>
      <c r="C94" s="54"/>
      <c r="D94" s="233"/>
      <c r="E94" s="233"/>
      <c r="F94" s="256"/>
      <c r="G94" s="256"/>
      <c r="H94" s="87"/>
      <c r="I94" s="248"/>
      <c r="J94" s="104">
        <f t="shared" si="6"/>
      </c>
      <c r="K94" s="58"/>
      <c r="L94" s="59"/>
      <c r="N94" s="103" t="b">
        <f t="shared" si="7"/>
        <v>0</v>
      </c>
      <c r="R94" s="103" t="b">
        <f t="shared" si="8"/>
        <v>1</v>
      </c>
    </row>
    <row r="95" spans="1:18" s="103" customFormat="1" ht="12.75" hidden="1">
      <c r="A95" s="102"/>
      <c r="B95" s="53"/>
      <c r="C95" s="54"/>
      <c r="D95" s="233"/>
      <c r="E95" s="233"/>
      <c r="F95" s="256"/>
      <c r="G95" s="256"/>
      <c r="H95" s="87"/>
      <c r="I95" s="248"/>
      <c r="J95" s="104">
        <f t="shared" si="6"/>
      </c>
      <c r="K95" s="58"/>
      <c r="L95" s="59"/>
      <c r="N95" s="103" t="b">
        <f t="shared" si="7"/>
        <v>0</v>
      </c>
      <c r="R95" s="103" t="b">
        <f t="shared" si="8"/>
        <v>1</v>
      </c>
    </row>
    <row r="96" spans="1:18" s="103" customFormat="1" ht="12.75" hidden="1">
      <c r="A96" s="102"/>
      <c r="B96" s="53"/>
      <c r="C96" s="54"/>
      <c r="D96" s="233"/>
      <c r="E96" s="233"/>
      <c r="F96" s="256"/>
      <c r="G96" s="256"/>
      <c r="H96" s="87"/>
      <c r="I96" s="248"/>
      <c r="J96" s="104">
        <f t="shared" si="6"/>
      </c>
      <c r="K96" s="58"/>
      <c r="L96" s="59"/>
      <c r="N96" s="103" t="b">
        <f t="shared" si="7"/>
        <v>0</v>
      </c>
      <c r="R96" s="103" t="b">
        <f t="shared" si="8"/>
        <v>1</v>
      </c>
    </row>
    <row r="97" spans="1:18" s="103" customFormat="1" ht="12.75" hidden="1">
      <c r="A97" s="102"/>
      <c r="B97" s="53"/>
      <c r="C97" s="54"/>
      <c r="D97" s="233"/>
      <c r="E97" s="233"/>
      <c r="F97" s="256"/>
      <c r="G97" s="256"/>
      <c r="H97" s="87"/>
      <c r="I97" s="248"/>
      <c r="J97" s="104">
        <f t="shared" si="6"/>
      </c>
      <c r="K97" s="58"/>
      <c r="L97" s="59"/>
      <c r="N97" s="103" t="b">
        <f t="shared" si="7"/>
        <v>0</v>
      </c>
      <c r="R97" s="103" t="b">
        <f t="shared" si="8"/>
        <v>1</v>
      </c>
    </row>
    <row r="98" spans="1:18" s="103" customFormat="1" ht="12.75" hidden="1">
      <c r="A98" s="102"/>
      <c r="B98" s="53"/>
      <c r="C98" s="54"/>
      <c r="D98" s="233"/>
      <c r="E98" s="233"/>
      <c r="F98" s="256"/>
      <c r="G98" s="256"/>
      <c r="H98" s="87"/>
      <c r="I98" s="248"/>
      <c r="J98" s="104">
        <f t="shared" si="6"/>
      </c>
      <c r="K98" s="58"/>
      <c r="L98" s="59"/>
      <c r="N98" s="103" t="b">
        <f t="shared" si="7"/>
        <v>0</v>
      </c>
      <c r="R98" s="103" t="b">
        <f t="shared" si="8"/>
        <v>1</v>
      </c>
    </row>
    <row r="99" spans="1:18" s="103" customFormat="1" ht="12.75" hidden="1">
      <c r="A99" s="102"/>
      <c r="B99" s="53"/>
      <c r="C99" s="54"/>
      <c r="D99" s="233"/>
      <c r="E99" s="233"/>
      <c r="F99" s="256"/>
      <c r="G99" s="256"/>
      <c r="H99" s="87"/>
      <c r="I99" s="248"/>
      <c r="J99" s="104">
        <f t="shared" si="6"/>
      </c>
      <c r="K99" s="58"/>
      <c r="L99" s="59"/>
      <c r="N99" s="103" t="b">
        <f t="shared" si="7"/>
        <v>0</v>
      </c>
      <c r="R99" s="103" t="b">
        <f t="shared" si="8"/>
        <v>1</v>
      </c>
    </row>
    <row r="100" spans="1:18" s="103" customFormat="1" ht="12.75" hidden="1">
      <c r="A100" s="102"/>
      <c r="B100" s="53"/>
      <c r="C100" s="54"/>
      <c r="D100" s="233"/>
      <c r="E100" s="233"/>
      <c r="F100" s="256"/>
      <c r="G100" s="256"/>
      <c r="H100" s="87"/>
      <c r="I100" s="248"/>
      <c r="J100" s="104">
        <f t="shared" si="6"/>
      </c>
      <c r="K100" s="58"/>
      <c r="L100" s="59"/>
      <c r="N100" s="103" t="b">
        <f t="shared" si="7"/>
        <v>0</v>
      </c>
      <c r="R100" s="103" t="b">
        <f t="shared" si="8"/>
        <v>1</v>
      </c>
    </row>
    <row r="101" spans="1:18" s="103" customFormat="1" ht="12.75" hidden="1">
      <c r="A101" s="102"/>
      <c r="B101" s="53"/>
      <c r="C101" s="54"/>
      <c r="D101" s="233"/>
      <c r="E101" s="233"/>
      <c r="F101" s="256"/>
      <c r="G101" s="256"/>
      <c r="H101" s="87"/>
      <c r="I101" s="248"/>
      <c r="J101" s="104">
        <f t="shared" si="6"/>
      </c>
      <c r="K101" s="58"/>
      <c r="L101" s="59"/>
      <c r="N101" s="103" t="b">
        <f t="shared" si="7"/>
        <v>0</v>
      </c>
      <c r="R101" s="103" t="b">
        <f t="shared" si="8"/>
        <v>1</v>
      </c>
    </row>
    <row r="102" spans="1:18" s="103" customFormat="1" ht="12.75" hidden="1">
      <c r="A102" s="102"/>
      <c r="B102" s="53"/>
      <c r="C102" s="54"/>
      <c r="D102" s="233"/>
      <c r="E102" s="233"/>
      <c r="F102" s="256"/>
      <c r="G102" s="256"/>
      <c r="H102" s="87"/>
      <c r="I102" s="248"/>
      <c r="J102" s="104">
        <f t="shared" si="6"/>
      </c>
      <c r="K102" s="58"/>
      <c r="L102" s="59"/>
      <c r="N102" s="103" t="b">
        <f t="shared" si="7"/>
        <v>0</v>
      </c>
      <c r="R102" s="103" t="b">
        <f t="shared" si="8"/>
        <v>1</v>
      </c>
    </row>
    <row r="103" spans="1:18" s="103" customFormat="1" ht="12.75" hidden="1">
      <c r="A103" s="102"/>
      <c r="B103" s="53"/>
      <c r="C103" s="54"/>
      <c r="D103" s="233"/>
      <c r="E103" s="233"/>
      <c r="F103" s="256"/>
      <c r="G103" s="256"/>
      <c r="H103" s="87"/>
      <c r="I103" s="248"/>
      <c r="J103" s="104">
        <f t="shared" si="6"/>
      </c>
      <c r="K103" s="58"/>
      <c r="L103" s="59"/>
      <c r="N103" s="103" t="b">
        <f t="shared" si="7"/>
        <v>0</v>
      </c>
      <c r="R103" s="103" t="b">
        <f t="shared" si="8"/>
        <v>1</v>
      </c>
    </row>
    <row r="104" spans="1:18" s="103" customFormat="1" ht="12.75" hidden="1">
      <c r="A104" s="102"/>
      <c r="B104" s="53"/>
      <c r="C104" s="54"/>
      <c r="D104" s="233"/>
      <c r="E104" s="233"/>
      <c r="F104" s="256"/>
      <c r="G104" s="256"/>
      <c r="H104" s="87"/>
      <c r="I104" s="248"/>
      <c r="J104" s="104">
        <f t="shared" si="6"/>
      </c>
      <c r="K104" s="58"/>
      <c r="L104" s="59"/>
      <c r="N104" s="103" t="b">
        <f t="shared" si="7"/>
        <v>0</v>
      </c>
      <c r="R104" s="103" t="b">
        <f t="shared" si="8"/>
        <v>1</v>
      </c>
    </row>
    <row r="105" spans="1:18" s="103" customFormat="1" ht="12.75" hidden="1">
      <c r="A105" s="102"/>
      <c r="B105" s="53"/>
      <c r="C105" s="54"/>
      <c r="D105" s="233"/>
      <c r="E105" s="233"/>
      <c r="F105" s="256"/>
      <c r="G105" s="256"/>
      <c r="H105" s="87"/>
      <c r="I105" s="248"/>
      <c r="J105" s="104">
        <f t="shared" si="6"/>
      </c>
      <c r="K105" s="58"/>
      <c r="L105" s="59"/>
      <c r="N105" s="103" t="b">
        <f t="shared" si="7"/>
        <v>0</v>
      </c>
      <c r="R105" s="103" t="b">
        <f t="shared" si="8"/>
        <v>1</v>
      </c>
    </row>
    <row r="106" spans="1:18" s="103" customFormat="1" ht="12.75" hidden="1">
      <c r="A106" s="102"/>
      <c r="B106" s="53"/>
      <c r="C106" s="54"/>
      <c r="D106" s="233"/>
      <c r="E106" s="233"/>
      <c r="F106" s="256"/>
      <c r="G106" s="256"/>
      <c r="H106" s="87"/>
      <c r="I106" s="248"/>
      <c r="J106" s="104">
        <f t="shared" si="6"/>
      </c>
      <c r="K106" s="58"/>
      <c r="L106" s="59"/>
      <c r="N106" s="103" t="b">
        <f t="shared" si="7"/>
        <v>0</v>
      </c>
      <c r="R106" s="103" t="b">
        <f t="shared" si="8"/>
        <v>1</v>
      </c>
    </row>
    <row r="107" spans="1:18" s="103" customFormat="1" ht="12.75" hidden="1">
      <c r="A107" s="102"/>
      <c r="B107" s="53"/>
      <c r="C107" s="54"/>
      <c r="D107" s="233"/>
      <c r="E107" s="233"/>
      <c r="F107" s="256"/>
      <c r="G107" s="256"/>
      <c r="H107" s="87"/>
      <c r="I107" s="248"/>
      <c r="J107" s="104">
        <f t="shared" si="6"/>
      </c>
      <c r="K107" s="58"/>
      <c r="L107" s="59"/>
      <c r="N107" s="103" t="b">
        <f t="shared" si="7"/>
        <v>0</v>
      </c>
      <c r="R107" s="103" t="b">
        <f t="shared" si="8"/>
        <v>1</v>
      </c>
    </row>
    <row r="108" spans="1:18" s="103" customFormat="1" ht="12.75" hidden="1">
      <c r="A108" s="102"/>
      <c r="B108" s="53"/>
      <c r="C108" s="54"/>
      <c r="D108" s="233"/>
      <c r="E108" s="233"/>
      <c r="F108" s="256"/>
      <c r="G108" s="256"/>
      <c r="H108" s="87"/>
      <c r="I108" s="248"/>
      <c r="J108" s="104">
        <f t="shared" si="6"/>
      </c>
      <c r="K108" s="58"/>
      <c r="L108" s="59"/>
      <c r="N108" s="103" t="b">
        <f t="shared" si="7"/>
        <v>0</v>
      </c>
      <c r="R108" s="103" t="b">
        <f t="shared" si="8"/>
        <v>1</v>
      </c>
    </row>
    <row r="109" spans="1:18" s="103" customFormat="1" ht="12.75" hidden="1">
      <c r="A109" s="102"/>
      <c r="B109" s="53"/>
      <c r="C109" s="54"/>
      <c r="D109" s="233"/>
      <c r="E109" s="233"/>
      <c r="F109" s="256"/>
      <c r="G109" s="256"/>
      <c r="H109" s="87"/>
      <c r="I109" s="248"/>
      <c r="J109" s="104">
        <f t="shared" si="6"/>
      </c>
      <c r="K109" s="58"/>
      <c r="L109" s="59"/>
      <c r="N109" s="103" t="b">
        <f t="shared" si="7"/>
        <v>0</v>
      </c>
      <c r="R109" s="103" t="b">
        <f t="shared" si="8"/>
        <v>1</v>
      </c>
    </row>
    <row r="110" spans="1:18" s="103" customFormat="1" ht="12.75" hidden="1">
      <c r="A110" s="102"/>
      <c r="B110" s="53"/>
      <c r="C110" s="54"/>
      <c r="D110" s="233"/>
      <c r="E110" s="233"/>
      <c r="F110" s="256"/>
      <c r="G110" s="256"/>
      <c r="H110" s="87"/>
      <c r="I110" s="248"/>
      <c r="J110" s="104">
        <f t="shared" si="6"/>
      </c>
      <c r="K110" s="58"/>
      <c r="L110" s="59"/>
      <c r="N110" s="103" t="b">
        <f t="shared" si="7"/>
        <v>0</v>
      </c>
      <c r="R110" s="103" t="b">
        <f t="shared" si="8"/>
        <v>1</v>
      </c>
    </row>
    <row r="111" spans="1:18" s="103" customFormat="1" ht="12.75" hidden="1">
      <c r="A111" s="102"/>
      <c r="B111" s="53"/>
      <c r="C111" s="54"/>
      <c r="D111" s="233"/>
      <c r="E111" s="233"/>
      <c r="F111" s="256"/>
      <c r="G111" s="256"/>
      <c r="H111" s="87"/>
      <c r="I111" s="248"/>
      <c r="J111" s="104">
        <f t="shared" si="6"/>
      </c>
      <c r="K111" s="58"/>
      <c r="L111" s="59"/>
      <c r="N111" s="103" t="b">
        <f t="shared" si="7"/>
        <v>0</v>
      </c>
      <c r="R111" s="103" t="b">
        <f t="shared" si="8"/>
        <v>1</v>
      </c>
    </row>
    <row r="112" spans="1:18" s="103" customFormat="1" ht="12.75" hidden="1">
      <c r="A112" s="102"/>
      <c r="B112" s="53"/>
      <c r="C112" s="54"/>
      <c r="D112" s="233"/>
      <c r="E112" s="233"/>
      <c r="F112" s="256"/>
      <c r="G112" s="256"/>
      <c r="H112" s="87"/>
      <c r="I112" s="248"/>
      <c r="J112" s="104">
        <f t="shared" si="6"/>
      </c>
      <c r="K112" s="58"/>
      <c r="L112" s="59"/>
      <c r="N112" s="103" t="b">
        <f t="shared" si="7"/>
        <v>0</v>
      </c>
      <c r="R112" s="103" t="b">
        <f t="shared" si="8"/>
        <v>1</v>
      </c>
    </row>
    <row r="113" spans="1:18" s="103" customFormat="1" ht="12.75" hidden="1">
      <c r="A113" s="102"/>
      <c r="B113" s="53"/>
      <c r="C113" s="54"/>
      <c r="D113" s="233"/>
      <c r="E113" s="233"/>
      <c r="F113" s="256"/>
      <c r="G113" s="256"/>
      <c r="H113" s="87"/>
      <c r="I113" s="248"/>
      <c r="J113" s="104">
        <f t="shared" si="6"/>
      </c>
      <c r="K113" s="58"/>
      <c r="L113" s="59"/>
      <c r="N113" s="103" t="b">
        <f t="shared" si="7"/>
        <v>0</v>
      </c>
      <c r="R113" s="103" t="b">
        <f t="shared" si="8"/>
        <v>1</v>
      </c>
    </row>
    <row r="114" spans="1:18" s="103" customFormat="1" ht="12.75" hidden="1">
      <c r="A114" s="102"/>
      <c r="B114" s="53"/>
      <c r="C114" s="54"/>
      <c r="D114" s="233"/>
      <c r="E114" s="233"/>
      <c r="F114" s="256"/>
      <c r="G114" s="256"/>
      <c r="H114" s="87"/>
      <c r="I114" s="248"/>
      <c r="J114" s="104">
        <f t="shared" si="6"/>
      </c>
      <c r="K114" s="58"/>
      <c r="L114" s="59"/>
      <c r="N114" s="103" t="b">
        <f t="shared" si="7"/>
        <v>0</v>
      </c>
      <c r="R114" s="103" t="b">
        <f t="shared" si="8"/>
        <v>1</v>
      </c>
    </row>
    <row r="115" spans="1:18" s="103" customFormat="1" ht="12.75" hidden="1">
      <c r="A115" s="102"/>
      <c r="B115" s="53"/>
      <c r="C115" s="54"/>
      <c r="D115" s="233"/>
      <c r="E115" s="233"/>
      <c r="F115" s="256"/>
      <c r="G115" s="256"/>
      <c r="H115" s="87"/>
      <c r="I115" s="248"/>
      <c r="J115" s="104">
        <f t="shared" si="6"/>
      </c>
      <c r="K115" s="58"/>
      <c r="L115" s="59"/>
      <c r="N115" s="103" t="b">
        <f t="shared" si="7"/>
        <v>0</v>
      </c>
      <c r="R115" s="103" t="b">
        <f t="shared" si="8"/>
        <v>1</v>
      </c>
    </row>
    <row r="116" spans="1:18" s="103" customFormat="1" ht="12.75" hidden="1">
      <c r="A116" s="102"/>
      <c r="B116" s="53"/>
      <c r="C116" s="54"/>
      <c r="D116" s="233"/>
      <c r="E116" s="233"/>
      <c r="F116" s="256"/>
      <c r="G116" s="256"/>
      <c r="H116" s="87"/>
      <c r="I116" s="248"/>
      <c r="J116" s="104">
        <f t="shared" si="6"/>
      </c>
      <c r="K116" s="58"/>
      <c r="L116" s="59"/>
      <c r="N116" s="103" t="b">
        <f t="shared" si="7"/>
        <v>0</v>
      </c>
      <c r="R116" s="103" t="b">
        <f t="shared" si="8"/>
        <v>1</v>
      </c>
    </row>
    <row r="117" spans="1:18" s="103" customFormat="1" ht="12.75" hidden="1">
      <c r="A117" s="102"/>
      <c r="B117" s="53"/>
      <c r="C117" s="54"/>
      <c r="D117" s="233"/>
      <c r="E117" s="233"/>
      <c r="F117" s="256"/>
      <c r="G117" s="256"/>
      <c r="H117" s="87"/>
      <c r="I117" s="248"/>
      <c r="J117" s="104">
        <f t="shared" si="6"/>
      </c>
      <c r="K117" s="58"/>
      <c r="L117" s="59"/>
      <c r="N117" s="103" t="b">
        <f t="shared" si="7"/>
        <v>0</v>
      </c>
      <c r="R117" s="103" t="b">
        <f t="shared" si="8"/>
        <v>1</v>
      </c>
    </row>
    <row r="118" spans="1:18" s="103" customFormat="1" ht="12.75" hidden="1">
      <c r="A118" s="102"/>
      <c r="B118" s="53"/>
      <c r="C118" s="54"/>
      <c r="D118" s="233"/>
      <c r="E118" s="233"/>
      <c r="F118" s="256"/>
      <c r="G118" s="256"/>
      <c r="H118" s="87"/>
      <c r="I118" s="248"/>
      <c r="J118" s="104">
        <f t="shared" si="6"/>
      </c>
      <c r="K118" s="58"/>
      <c r="L118" s="59"/>
      <c r="N118" s="103" t="b">
        <f t="shared" si="7"/>
        <v>0</v>
      </c>
      <c r="R118" s="103" t="b">
        <f t="shared" si="8"/>
        <v>1</v>
      </c>
    </row>
    <row r="119" spans="1:18" s="103" customFormat="1" ht="12.75" hidden="1">
      <c r="A119" s="102"/>
      <c r="B119" s="53"/>
      <c r="C119" s="54"/>
      <c r="D119" s="233"/>
      <c r="E119" s="233"/>
      <c r="F119" s="256"/>
      <c r="G119" s="256"/>
      <c r="H119" s="87"/>
      <c r="I119" s="248"/>
      <c r="J119" s="104">
        <f t="shared" si="6"/>
      </c>
      <c r="K119" s="58"/>
      <c r="L119" s="59"/>
      <c r="N119" s="103" t="b">
        <f t="shared" si="7"/>
        <v>0</v>
      </c>
      <c r="R119" s="103" t="b">
        <f t="shared" si="8"/>
        <v>1</v>
      </c>
    </row>
    <row r="120" spans="1:18" s="103" customFormat="1" ht="12.75" hidden="1">
      <c r="A120" s="102"/>
      <c r="B120" s="53"/>
      <c r="C120" s="54"/>
      <c r="D120" s="233"/>
      <c r="E120" s="233"/>
      <c r="F120" s="256"/>
      <c r="G120" s="256"/>
      <c r="H120" s="87"/>
      <c r="I120" s="248"/>
      <c r="J120" s="104">
        <f t="shared" si="6"/>
      </c>
      <c r="K120" s="58"/>
      <c r="L120" s="59"/>
      <c r="N120" s="103" t="b">
        <f t="shared" si="7"/>
        <v>0</v>
      </c>
      <c r="R120" s="103" t="b">
        <f t="shared" si="8"/>
        <v>1</v>
      </c>
    </row>
    <row r="121" spans="1:18" s="103" customFormat="1" ht="12.75" hidden="1">
      <c r="A121" s="102"/>
      <c r="B121" s="53"/>
      <c r="C121" s="54"/>
      <c r="D121" s="233"/>
      <c r="E121" s="233"/>
      <c r="F121" s="256"/>
      <c r="G121" s="256"/>
      <c r="H121" s="87"/>
      <c r="I121" s="248"/>
      <c r="J121" s="104">
        <f t="shared" si="6"/>
      </c>
      <c r="K121" s="58"/>
      <c r="L121" s="59"/>
      <c r="N121" s="103" t="b">
        <f t="shared" si="7"/>
        <v>0</v>
      </c>
      <c r="R121" s="103" t="b">
        <f t="shared" si="8"/>
        <v>1</v>
      </c>
    </row>
    <row r="122" spans="1:18" s="103" customFormat="1" ht="12.75" hidden="1">
      <c r="A122" s="102"/>
      <c r="B122" s="53"/>
      <c r="C122" s="54"/>
      <c r="D122" s="233"/>
      <c r="E122" s="233"/>
      <c r="F122" s="256"/>
      <c r="G122" s="256"/>
      <c r="H122" s="87"/>
      <c r="I122" s="248"/>
      <c r="J122" s="104">
        <f t="shared" si="6"/>
      </c>
      <c r="K122" s="58"/>
      <c r="L122" s="59"/>
      <c r="N122" s="103" t="b">
        <f t="shared" si="7"/>
        <v>0</v>
      </c>
      <c r="R122" s="103" t="b">
        <f t="shared" si="8"/>
        <v>1</v>
      </c>
    </row>
    <row r="123" spans="1:18" s="103" customFormat="1" ht="12.75" hidden="1">
      <c r="A123" s="102"/>
      <c r="B123" s="53"/>
      <c r="C123" s="54"/>
      <c r="D123" s="233"/>
      <c r="E123" s="233"/>
      <c r="F123" s="256"/>
      <c r="G123" s="256"/>
      <c r="H123" s="87"/>
      <c r="I123" s="248"/>
      <c r="J123" s="104">
        <f t="shared" si="6"/>
      </c>
      <c r="K123" s="58"/>
      <c r="L123" s="59"/>
      <c r="N123" s="103" t="b">
        <f t="shared" si="7"/>
        <v>0</v>
      </c>
      <c r="R123" s="103" t="b">
        <f t="shared" si="8"/>
        <v>1</v>
      </c>
    </row>
    <row r="124" spans="1:18" s="103" customFormat="1" ht="12.75" hidden="1">
      <c r="A124" s="102"/>
      <c r="B124" s="53"/>
      <c r="C124" s="54"/>
      <c r="D124" s="233"/>
      <c r="E124" s="233"/>
      <c r="F124" s="256"/>
      <c r="G124" s="256"/>
      <c r="H124" s="87"/>
      <c r="I124" s="248"/>
      <c r="J124" s="104">
        <f t="shared" si="6"/>
      </c>
      <c r="K124" s="58"/>
      <c r="L124" s="59"/>
      <c r="N124" s="103" t="b">
        <f t="shared" si="7"/>
        <v>0</v>
      </c>
      <c r="R124" s="103" t="b">
        <f t="shared" si="8"/>
        <v>1</v>
      </c>
    </row>
    <row r="125" spans="1:18" s="103" customFormat="1" ht="12.75" hidden="1">
      <c r="A125" s="102"/>
      <c r="B125" s="53"/>
      <c r="C125" s="54"/>
      <c r="D125" s="233"/>
      <c r="E125" s="233"/>
      <c r="F125" s="256"/>
      <c r="G125" s="256"/>
      <c r="H125" s="87"/>
      <c r="I125" s="248"/>
      <c r="J125" s="104">
        <f t="shared" si="6"/>
      </c>
      <c r="K125" s="58"/>
      <c r="L125" s="59"/>
      <c r="N125" s="103" t="b">
        <f t="shared" si="7"/>
        <v>0</v>
      </c>
      <c r="R125" s="103" t="b">
        <f t="shared" si="8"/>
        <v>1</v>
      </c>
    </row>
    <row r="126" spans="1:18" s="103" customFormat="1" ht="12.75" hidden="1">
      <c r="A126" s="102"/>
      <c r="B126" s="53"/>
      <c r="C126" s="54"/>
      <c r="D126" s="233"/>
      <c r="E126" s="233"/>
      <c r="F126" s="256"/>
      <c r="G126" s="256"/>
      <c r="H126" s="87"/>
      <c r="I126" s="248"/>
      <c r="J126" s="104">
        <f t="shared" si="6"/>
      </c>
      <c r="K126" s="58"/>
      <c r="L126" s="59"/>
      <c r="N126" s="103" t="b">
        <f t="shared" si="7"/>
        <v>0</v>
      </c>
      <c r="R126" s="103" t="b">
        <f t="shared" si="8"/>
        <v>1</v>
      </c>
    </row>
    <row r="127" spans="1:18" s="103" customFormat="1" ht="12.75" hidden="1">
      <c r="A127" s="102"/>
      <c r="B127" s="53"/>
      <c r="C127" s="54"/>
      <c r="D127" s="233"/>
      <c r="E127" s="233"/>
      <c r="F127" s="256"/>
      <c r="G127" s="256"/>
      <c r="H127" s="87"/>
      <c r="I127" s="248"/>
      <c r="J127" s="104">
        <f t="shared" si="6"/>
      </c>
      <c r="K127" s="58"/>
      <c r="L127" s="59"/>
      <c r="N127" s="103" t="b">
        <f t="shared" si="7"/>
        <v>0</v>
      </c>
      <c r="R127" s="103" t="b">
        <f t="shared" si="8"/>
        <v>1</v>
      </c>
    </row>
    <row r="128" spans="1:18" s="103" customFormat="1" ht="12.75" hidden="1">
      <c r="A128" s="102"/>
      <c r="B128" s="53"/>
      <c r="C128" s="54"/>
      <c r="D128" s="233"/>
      <c r="E128" s="233"/>
      <c r="F128" s="256"/>
      <c r="G128" s="256"/>
      <c r="H128" s="87"/>
      <c r="I128" s="248"/>
      <c r="J128" s="104">
        <f t="shared" si="6"/>
      </c>
      <c r="K128" s="58"/>
      <c r="L128" s="59"/>
      <c r="N128" s="103" t="b">
        <f t="shared" si="7"/>
        <v>0</v>
      </c>
      <c r="R128" s="103" t="b">
        <f t="shared" si="8"/>
        <v>1</v>
      </c>
    </row>
    <row r="129" spans="1:18" s="103" customFormat="1" ht="12.75" hidden="1">
      <c r="A129" s="102"/>
      <c r="B129" s="53"/>
      <c r="C129" s="54"/>
      <c r="D129" s="233"/>
      <c r="E129" s="233"/>
      <c r="F129" s="256"/>
      <c r="G129" s="256"/>
      <c r="H129" s="87"/>
      <c r="I129" s="248"/>
      <c r="J129" s="104">
        <f t="shared" si="6"/>
      </c>
      <c r="K129" s="58"/>
      <c r="L129" s="59"/>
      <c r="N129" s="103" t="b">
        <f t="shared" si="7"/>
        <v>0</v>
      </c>
      <c r="R129" s="103" t="b">
        <f t="shared" si="8"/>
        <v>1</v>
      </c>
    </row>
    <row r="130" spans="1:12" s="74" customFormat="1" ht="15" customHeight="1">
      <c r="A130" s="72"/>
      <c r="B130" s="338" t="s">
        <v>146</v>
      </c>
      <c r="C130" s="339"/>
      <c r="D130" s="339"/>
      <c r="E130" s="339"/>
      <c r="F130" s="339"/>
      <c r="G130" s="339"/>
      <c r="H130" s="339"/>
      <c r="I130" s="340"/>
      <c r="J130" s="106">
        <f>SUM(J86:J129)</f>
        <v>0</v>
      </c>
      <c r="K130" s="107"/>
      <c r="L130" s="59"/>
    </row>
    <row r="131" spans="1:12" s="103" customFormat="1" ht="15" customHeight="1">
      <c r="A131" s="102"/>
      <c r="B131" s="323" t="s">
        <v>147</v>
      </c>
      <c r="C131" s="324"/>
      <c r="D131" s="324"/>
      <c r="E131" s="324"/>
      <c r="F131" s="324"/>
      <c r="G131" s="324"/>
      <c r="H131" s="324"/>
      <c r="I131" s="325"/>
      <c r="J131" s="75">
        <f>J84+J130</f>
        <v>221.6319720425979</v>
      </c>
      <c r="K131" s="70"/>
      <c r="L131" s="102"/>
    </row>
    <row r="132" spans="1:18" s="100" customFormat="1" ht="12.75" hidden="1">
      <c r="A132" s="98"/>
      <c r="B132" s="326">
        <f>IF(OR(OR(N15:N44),OR(N45:N74),OR(N75:N104),OR(N105:N129)),"INCOMPLETE","")</f>
      </c>
      <c r="C132" s="326"/>
      <c r="D132" s="326"/>
      <c r="E132" s="326"/>
      <c r="F132" s="326"/>
      <c r="G132" s="326"/>
      <c r="H132" s="326"/>
      <c r="I132" s="326"/>
      <c r="J132" s="326"/>
      <c r="K132" s="326"/>
      <c r="L132" s="98"/>
      <c r="R132" s="103" t="b">
        <f>B132=""</f>
        <v>1</v>
      </c>
    </row>
    <row r="133" spans="1:18" s="100" customFormat="1" ht="9.75" customHeight="1">
      <c r="A133" s="98"/>
      <c r="B133" s="98"/>
      <c r="C133" s="98"/>
      <c r="D133" s="98"/>
      <c r="E133" s="98"/>
      <c r="F133" s="98"/>
      <c r="G133" s="98"/>
      <c r="H133" s="98"/>
      <c r="I133" s="98"/>
      <c r="J133" s="98"/>
      <c r="K133" s="98"/>
      <c r="L133" s="98"/>
      <c r="R133" s="103"/>
    </row>
    <row r="134" spans="1:18" s="100" customFormat="1" ht="15" customHeight="1">
      <c r="A134" s="98"/>
      <c r="B134" s="327" t="s">
        <v>131</v>
      </c>
      <c r="C134" s="327"/>
      <c r="D134" s="327"/>
      <c r="E134" s="98"/>
      <c r="F134" s="98"/>
      <c r="G134" s="98"/>
      <c r="H134" s="98"/>
      <c r="I134" s="98"/>
      <c r="J134" s="98"/>
      <c r="K134" s="98"/>
      <c r="L134" s="98"/>
      <c r="R134" s="103"/>
    </row>
    <row r="135" spans="1:18" s="100" customFormat="1" ht="31.5" customHeight="1">
      <c r="A135" s="98"/>
      <c r="B135" s="226" t="s">
        <v>150</v>
      </c>
      <c r="C135" s="224" t="s">
        <v>151</v>
      </c>
      <c r="D135" s="227" t="s">
        <v>152</v>
      </c>
      <c r="E135" s="224" t="s">
        <v>153</v>
      </c>
      <c r="F135" s="224" t="s">
        <v>154</v>
      </c>
      <c r="G135" s="224" t="s">
        <v>155</v>
      </c>
      <c r="H135" s="224" t="s">
        <v>140</v>
      </c>
      <c r="I135" s="224" t="s">
        <v>141</v>
      </c>
      <c r="J135" s="224" t="s">
        <v>156</v>
      </c>
      <c r="K135" s="225" t="s">
        <v>144</v>
      </c>
      <c r="L135" s="98"/>
      <c r="R135" s="103"/>
    </row>
    <row r="136" spans="1:18" s="100" customFormat="1" ht="51">
      <c r="A136" s="98"/>
      <c r="B136" s="54" t="s">
        <v>238</v>
      </c>
      <c r="C136" s="54" t="s">
        <v>239</v>
      </c>
      <c r="D136" s="233" t="s">
        <v>211</v>
      </c>
      <c r="E136" s="233" t="s">
        <v>211</v>
      </c>
      <c r="F136" s="256">
        <f>17*8</f>
        <v>136</v>
      </c>
      <c r="G136" s="256">
        <v>0</v>
      </c>
      <c r="H136" s="87" t="s">
        <v>207</v>
      </c>
      <c r="I136" s="248">
        <v>10.95</v>
      </c>
      <c r="J136" s="104">
        <f aca="true" t="shared" si="9" ref="J136:J167">IF(OR(I136&lt;&gt;"",I136&lt;&gt;0),(F136+G136)/I136,"")</f>
        <v>12.420091324200914</v>
      </c>
      <c r="K136" s="54" t="s">
        <v>260</v>
      </c>
      <c r="L136" s="59"/>
      <c r="N136" s="103" t="b">
        <f aca="true" t="shared" si="10" ref="N136:N167">AND(OR(B136="",C136="",D136="",E136="",F136="",G136="",H136=""),B136&amp;C136&amp;D136&amp;E136&amp;F136&amp;G136&amp;H136&amp;K136&lt;&gt;"")</f>
        <v>0</v>
      </c>
      <c r="R136" s="103"/>
    </row>
    <row r="137" spans="1:18" s="100" customFormat="1" ht="25.5">
      <c r="A137" s="98"/>
      <c r="B137" s="54" t="s">
        <v>238</v>
      </c>
      <c r="C137" s="54" t="s">
        <v>239</v>
      </c>
      <c r="D137" s="233" t="s">
        <v>206</v>
      </c>
      <c r="E137" s="233" t="s">
        <v>206</v>
      </c>
      <c r="F137" s="256">
        <f>17*(14+8+5)</f>
        <v>459</v>
      </c>
      <c r="G137" s="256">
        <v>0</v>
      </c>
      <c r="H137" s="87" t="s">
        <v>207</v>
      </c>
      <c r="I137" s="248">
        <v>10.5341</v>
      </c>
      <c r="J137" s="104">
        <f t="shared" si="9"/>
        <v>43.57277793072023</v>
      </c>
      <c r="K137" s="54"/>
      <c r="L137" s="59"/>
      <c r="N137" s="103" t="b">
        <f t="shared" si="10"/>
        <v>0</v>
      </c>
      <c r="R137" s="103" t="b">
        <f aca="true" t="shared" si="11" ref="R137:R168">AND(B136="",NOT(N137))</f>
        <v>0</v>
      </c>
    </row>
    <row r="138" spans="1:18" s="100" customFormat="1" ht="25.5">
      <c r="A138" s="98"/>
      <c r="B138" s="54" t="s">
        <v>238</v>
      </c>
      <c r="C138" s="54" t="s">
        <v>239</v>
      </c>
      <c r="D138" s="233" t="s">
        <v>209</v>
      </c>
      <c r="E138" s="233" t="s">
        <v>209</v>
      </c>
      <c r="F138" s="256">
        <f>17*(52+2+39.5+88.5)</f>
        <v>3094</v>
      </c>
      <c r="G138" s="256">
        <v>0</v>
      </c>
      <c r="H138" s="87" t="s">
        <v>207</v>
      </c>
      <c r="I138" s="248">
        <v>11.3175</v>
      </c>
      <c r="J138" s="104">
        <f t="shared" si="9"/>
        <v>273.38193063839185</v>
      </c>
      <c r="K138" s="54"/>
      <c r="L138" s="59"/>
      <c r="N138" s="103" t="b">
        <f t="shared" si="10"/>
        <v>0</v>
      </c>
      <c r="R138" s="103" t="b">
        <f t="shared" si="11"/>
        <v>0</v>
      </c>
    </row>
    <row r="139" spans="1:18" s="100" customFormat="1" ht="25.5">
      <c r="A139" s="98"/>
      <c r="B139" s="54" t="s">
        <v>238</v>
      </c>
      <c r="C139" s="54" t="s">
        <v>239</v>
      </c>
      <c r="D139" s="233">
        <v>39845</v>
      </c>
      <c r="E139" s="233">
        <v>39846</v>
      </c>
      <c r="F139" s="256">
        <f>17*(29+1+21+33.5)</f>
        <v>1436.5</v>
      </c>
      <c r="G139" s="256">
        <v>0</v>
      </c>
      <c r="H139" s="87" t="s">
        <v>207</v>
      </c>
      <c r="I139" s="248">
        <v>10.5341</v>
      </c>
      <c r="J139" s="104">
        <f t="shared" si="9"/>
        <v>136.36665685725404</v>
      </c>
      <c r="K139" s="54"/>
      <c r="L139" s="59"/>
      <c r="N139" s="103" t="b">
        <f t="shared" si="10"/>
        <v>0</v>
      </c>
      <c r="R139" s="103" t="b">
        <f t="shared" si="11"/>
        <v>0</v>
      </c>
    </row>
    <row r="140" spans="1:18" s="100" customFormat="1" ht="12.75">
      <c r="A140" s="98"/>
      <c r="B140" s="54"/>
      <c r="C140" s="54"/>
      <c r="D140" s="233"/>
      <c r="E140" s="233"/>
      <c r="F140" s="256"/>
      <c r="G140" s="256"/>
      <c r="H140" s="87"/>
      <c r="I140" s="248"/>
      <c r="J140" s="104">
        <f t="shared" si="9"/>
      </c>
      <c r="K140" s="54"/>
      <c r="L140" s="59"/>
      <c r="N140" s="103" t="b">
        <f t="shared" si="10"/>
        <v>0</v>
      </c>
      <c r="R140" s="103" t="b">
        <f t="shared" si="11"/>
        <v>0</v>
      </c>
    </row>
    <row r="141" spans="1:18" s="100" customFormat="1" ht="12.75" hidden="1">
      <c r="A141" s="98"/>
      <c r="B141" s="54"/>
      <c r="C141" s="54"/>
      <c r="D141" s="233"/>
      <c r="E141" s="233"/>
      <c r="F141" s="256"/>
      <c r="G141" s="256"/>
      <c r="H141" s="87"/>
      <c r="I141" s="248"/>
      <c r="J141" s="104">
        <f t="shared" si="9"/>
      </c>
      <c r="K141" s="54"/>
      <c r="L141" s="59"/>
      <c r="N141" s="103" t="b">
        <f t="shared" si="10"/>
        <v>0</v>
      </c>
      <c r="R141" s="103" t="b">
        <f t="shared" si="11"/>
        <v>1</v>
      </c>
    </row>
    <row r="142" spans="1:18" s="100" customFormat="1" ht="12.75" hidden="1">
      <c r="A142" s="98"/>
      <c r="B142" s="54"/>
      <c r="C142" s="54"/>
      <c r="D142" s="233"/>
      <c r="E142" s="233"/>
      <c r="F142" s="256"/>
      <c r="G142" s="256"/>
      <c r="H142" s="87"/>
      <c r="I142" s="248"/>
      <c r="J142" s="104">
        <f t="shared" si="9"/>
      </c>
      <c r="K142" s="54"/>
      <c r="L142" s="59"/>
      <c r="N142" s="103" t="b">
        <f t="shared" si="10"/>
        <v>0</v>
      </c>
      <c r="R142" s="103" t="b">
        <f t="shared" si="11"/>
        <v>1</v>
      </c>
    </row>
    <row r="143" spans="1:18" s="100" customFormat="1" ht="12.75" hidden="1">
      <c r="A143" s="98"/>
      <c r="B143" s="54"/>
      <c r="C143" s="54"/>
      <c r="D143" s="233"/>
      <c r="E143" s="233"/>
      <c r="F143" s="256"/>
      <c r="G143" s="256"/>
      <c r="H143" s="87"/>
      <c r="I143" s="248"/>
      <c r="J143" s="104">
        <f t="shared" si="9"/>
      </c>
      <c r="K143" s="54"/>
      <c r="L143" s="59"/>
      <c r="N143" s="103" t="b">
        <f t="shared" si="10"/>
        <v>0</v>
      </c>
      <c r="R143" s="103" t="b">
        <f t="shared" si="11"/>
        <v>1</v>
      </c>
    </row>
    <row r="144" spans="1:18" s="100" customFormat="1" ht="12.75" hidden="1">
      <c r="A144" s="98"/>
      <c r="B144" s="54"/>
      <c r="C144" s="54"/>
      <c r="D144" s="233"/>
      <c r="E144" s="233"/>
      <c r="F144" s="256"/>
      <c r="G144" s="256"/>
      <c r="H144" s="87"/>
      <c r="I144" s="248"/>
      <c r="J144" s="104">
        <f t="shared" si="9"/>
      </c>
      <c r="K144" s="54"/>
      <c r="L144" s="59"/>
      <c r="N144" s="103" t="b">
        <f t="shared" si="10"/>
        <v>0</v>
      </c>
      <c r="R144" s="103" t="b">
        <f t="shared" si="11"/>
        <v>1</v>
      </c>
    </row>
    <row r="145" spans="1:18" s="100" customFormat="1" ht="12.75" hidden="1">
      <c r="A145" s="98"/>
      <c r="B145" s="54"/>
      <c r="C145" s="54"/>
      <c r="D145" s="233"/>
      <c r="E145" s="233"/>
      <c r="F145" s="256"/>
      <c r="G145" s="256"/>
      <c r="H145" s="87"/>
      <c r="I145" s="248"/>
      <c r="J145" s="104">
        <f t="shared" si="9"/>
      </c>
      <c r="K145" s="54"/>
      <c r="L145" s="59"/>
      <c r="N145" s="103" t="b">
        <f t="shared" si="10"/>
        <v>0</v>
      </c>
      <c r="R145" s="103" t="b">
        <f t="shared" si="11"/>
        <v>1</v>
      </c>
    </row>
    <row r="146" spans="1:18" s="100" customFormat="1" ht="12.75" hidden="1">
      <c r="A146" s="98"/>
      <c r="B146" s="54"/>
      <c r="C146" s="54"/>
      <c r="D146" s="233"/>
      <c r="E146" s="233"/>
      <c r="F146" s="256"/>
      <c r="G146" s="256"/>
      <c r="H146" s="87"/>
      <c r="I146" s="248"/>
      <c r="J146" s="104">
        <f t="shared" si="9"/>
      </c>
      <c r="K146" s="54"/>
      <c r="L146" s="59"/>
      <c r="N146" s="103" t="b">
        <f t="shared" si="10"/>
        <v>0</v>
      </c>
      <c r="R146" s="103" t="b">
        <f t="shared" si="11"/>
        <v>1</v>
      </c>
    </row>
    <row r="147" spans="1:18" s="100" customFormat="1" ht="12.75" hidden="1">
      <c r="A147" s="98"/>
      <c r="B147" s="54"/>
      <c r="C147" s="54"/>
      <c r="D147" s="233"/>
      <c r="E147" s="233"/>
      <c r="F147" s="256"/>
      <c r="G147" s="256"/>
      <c r="H147" s="87"/>
      <c r="I147" s="248"/>
      <c r="J147" s="104">
        <f t="shared" si="9"/>
      </c>
      <c r="K147" s="54"/>
      <c r="L147" s="59"/>
      <c r="N147" s="103" t="b">
        <f t="shared" si="10"/>
        <v>0</v>
      </c>
      <c r="R147" s="103" t="b">
        <f t="shared" si="11"/>
        <v>1</v>
      </c>
    </row>
    <row r="148" spans="1:18" s="100" customFormat="1" ht="12.75" hidden="1">
      <c r="A148" s="98"/>
      <c r="B148" s="54"/>
      <c r="C148" s="54"/>
      <c r="D148" s="233"/>
      <c r="E148" s="233"/>
      <c r="F148" s="256"/>
      <c r="G148" s="256"/>
      <c r="H148" s="87"/>
      <c r="I148" s="248"/>
      <c r="J148" s="104">
        <f t="shared" si="9"/>
      </c>
      <c r="K148" s="54"/>
      <c r="L148" s="59"/>
      <c r="N148" s="103" t="b">
        <f t="shared" si="10"/>
        <v>0</v>
      </c>
      <c r="R148" s="103" t="b">
        <f t="shared" si="11"/>
        <v>1</v>
      </c>
    </row>
    <row r="149" spans="1:18" s="100" customFormat="1" ht="12.75" hidden="1">
      <c r="A149" s="98"/>
      <c r="B149" s="54"/>
      <c r="C149" s="54"/>
      <c r="D149" s="233"/>
      <c r="E149" s="233"/>
      <c r="F149" s="256"/>
      <c r="G149" s="256"/>
      <c r="H149" s="87"/>
      <c r="I149" s="248"/>
      <c r="J149" s="104">
        <f t="shared" si="9"/>
      </c>
      <c r="K149" s="54"/>
      <c r="L149" s="59"/>
      <c r="N149" s="103" t="b">
        <f t="shared" si="10"/>
        <v>0</v>
      </c>
      <c r="R149" s="103" t="b">
        <f t="shared" si="11"/>
        <v>1</v>
      </c>
    </row>
    <row r="150" spans="1:18" s="100" customFormat="1" ht="12.75" hidden="1">
      <c r="A150" s="98"/>
      <c r="B150" s="54"/>
      <c r="C150" s="54"/>
      <c r="D150" s="233"/>
      <c r="E150" s="233"/>
      <c r="F150" s="256"/>
      <c r="G150" s="256"/>
      <c r="H150" s="87"/>
      <c r="I150" s="248"/>
      <c r="J150" s="104">
        <f t="shared" si="9"/>
      </c>
      <c r="K150" s="54"/>
      <c r="L150" s="59"/>
      <c r="N150" s="103" t="b">
        <f t="shared" si="10"/>
        <v>0</v>
      </c>
      <c r="R150" s="103" t="b">
        <f t="shared" si="11"/>
        <v>1</v>
      </c>
    </row>
    <row r="151" spans="1:18" s="100" customFormat="1" ht="12.75" hidden="1">
      <c r="A151" s="98"/>
      <c r="B151" s="54"/>
      <c r="C151" s="54"/>
      <c r="D151" s="233"/>
      <c r="E151" s="233"/>
      <c r="F151" s="256"/>
      <c r="G151" s="256"/>
      <c r="H151" s="87"/>
      <c r="I151" s="248"/>
      <c r="J151" s="104">
        <f t="shared" si="9"/>
      </c>
      <c r="K151" s="54"/>
      <c r="L151" s="59"/>
      <c r="N151" s="103" t="b">
        <f t="shared" si="10"/>
        <v>0</v>
      </c>
      <c r="R151" s="103" t="b">
        <f t="shared" si="11"/>
        <v>1</v>
      </c>
    </row>
    <row r="152" spans="1:18" s="100" customFormat="1" ht="12.75" hidden="1">
      <c r="A152" s="98"/>
      <c r="B152" s="54"/>
      <c r="C152" s="54"/>
      <c r="D152" s="233"/>
      <c r="E152" s="233"/>
      <c r="F152" s="256"/>
      <c r="G152" s="256"/>
      <c r="H152" s="87"/>
      <c r="I152" s="248"/>
      <c r="J152" s="104">
        <f t="shared" si="9"/>
      </c>
      <c r="K152" s="54"/>
      <c r="L152" s="59"/>
      <c r="N152" s="103" t="b">
        <f t="shared" si="10"/>
        <v>0</v>
      </c>
      <c r="R152" s="103" t="b">
        <f t="shared" si="11"/>
        <v>1</v>
      </c>
    </row>
    <row r="153" spans="1:18" s="100" customFormat="1" ht="12.75" hidden="1">
      <c r="A153" s="98"/>
      <c r="B153" s="54"/>
      <c r="C153" s="54"/>
      <c r="D153" s="233"/>
      <c r="E153" s="233"/>
      <c r="F153" s="256"/>
      <c r="G153" s="256"/>
      <c r="H153" s="87"/>
      <c r="I153" s="248"/>
      <c r="J153" s="104">
        <f t="shared" si="9"/>
      </c>
      <c r="K153" s="54"/>
      <c r="L153" s="59"/>
      <c r="N153" s="103" t="b">
        <f t="shared" si="10"/>
        <v>0</v>
      </c>
      <c r="R153" s="103" t="b">
        <f t="shared" si="11"/>
        <v>1</v>
      </c>
    </row>
    <row r="154" spans="1:18" s="100" customFormat="1" ht="12.75" hidden="1">
      <c r="A154" s="98"/>
      <c r="B154" s="54"/>
      <c r="C154" s="54"/>
      <c r="D154" s="233"/>
      <c r="E154" s="233"/>
      <c r="F154" s="256"/>
      <c r="G154" s="256"/>
      <c r="H154" s="87"/>
      <c r="I154" s="248"/>
      <c r="J154" s="104">
        <f t="shared" si="9"/>
      </c>
      <c r="K154" s="54"/>
      <c r="L154" s="59"/>
      <c r="N154" s="103" t="b">
        <f t="shared" si="10"/>
        <v>0</v>
      </c>
      <c r="R154" s="103" t="b">
        <f t="shared" si="11"/>
        <v>1</v>
      </c>
    </row>
    <row r="155" spans="1:18" s="100" customFormat="1" ht="12.75" hidden="1">
      <c r="A155" s="98"/>
      <c r="B155" s="54"/>
      <c r="C155" s="54"/>
      <c r="D155" s="233"/>
      <c r="E155" s="233"/>
      <c r="F155" s="256"/>
      <c r="G155" s="256"/>
      <c r="H155" s="87"/>
      <c r="I155" s="248"/>
      <c r="J155" s="104">
        <f t="shared" si="9"/>
      </c>
      <c r="K155" s="54"/>
      <c r="L155" s="59"/>
      <c r="N155" s="103" t="b">
        <f t="shared" si="10"/>
        <v>0</v>
      </c>
      <c r="R155" s="103" t="b">
        <f t="shared" si="11"/>
        <v>1</v>
      </c>
    </row>
    <row r="156" spans="1:18" s="100" customFormat="1" ht="12.75" hidden="1">
      <c r="A156" s="98"/>
      <c r="B156" s="54"/>
      <c r="C156" s="54"/>
      <c r="D156" s="233"/>
      <c r="E156" s="233"/>
      <c r="F156" s="256"/>
      <c r="G156" s="256"/>
      <c r="H156" s="87"/>
      <c r="I156" s="248"/>
      <c r="J156" s="104">
        <f t="shared" si="9"/>
      </c>
      <c r="K156" s="54"/>
      <c r="L156" s="59"/>
      <c r="N156" s="103" t="b">
        <f t="shared" si="10"/>
        <v>0</v>
      </c>
      <c r="R156" s="103" t="b">
        <f t="shared" si="11"/>
        <v>1</v>
      </c>
    </row>
    <row r="157" spans="1:18" s="100" customFormat="1" ht="12.75" hidden="1">
      <c r="A157" s="98"/>
      <c r="B157" s="54"/>
      <c r="C157" s="54"/>
      <c r="D157" s="233"/>
      <c r="E157" s="233"/>
      <c r="F157" s="256"/>
      <c r="G157" s="256"/>
      <c r="H157" s="87"/>
      <c r="I157" s="248"/>
      <c r="J157" s="104">
        <f t="shared" si="9"/>
      </c>
      <c r="K157" s="54"/>
      <c r="L157" s="59"/>
      <c r="N157" s="103" t="b">
        <f t="shared" si="10"/>
        <v>0</v>
      </c>
      <c r="R157" s="103" t="b">
        <f t="shared" si="11"/>
        <v>1</v>
      </c>
    </row>
    <row r="158" spans="1:18" s="100" customFormat="1" ht="12.75" hidden="1">
      <c r="A158" s="98"/>
      <c r="B158" s="54"/>
      <c r="C158" s="54"/>
      <c r="D158" s="233"/>
      <c r="E158" s="233"/>
      <c r="F158" s="256"/>
      <c r="G158" s="256"/>
      <c r="H158" s="87"/>
      <c r="I158" s="248"/>
      <c r="J158" s="104">
        <f t="shared" si="9"/>
      </c>
      <c r="K158" s="54"/>
      <c r="L158" s="59"/>
      <c r="N158" s="103" t="b">
        <f t="shared" si="10"/>
        <v>0</v>
      </c>
      <c r="R158" s="103" t="b">
        <f t="shared" si="11"/>
        <v>1</v>
      </c>
    </row>
    <row r="159" spans="1:18" s="100" customFormat="1" ht="12.75" hidden="1">
      <c r="A159" s="98"/>
      <c r="B159" s="54"/>
      <c r="C159" s="54"/>
      <c r="D159" s="233"/>
      <c r="E159" s="233"/>
      <c r="F159" s="256"/>
      <c r="G159" s="256"/>
      <c r="H159" s="87"/>
      <c r="I159" s="248"/>
      <c r="J159" s="104">
        <f t="shared" si="9"/>
      </c>
      <c r="K159" s="54"/>
      <c r="L159" s="59"/>
      <c r="N159" s="103" t="b">
        <f t="shared" si="10"/>
        <v>0</v>
      </c>
      <c r="R159" s="103" t="b">
        <f t="shared" si="11"/>
        <v>1</v>
      </c>
    </row>
    <row r="160" spans="1:18" s="100" customFormat="1" ht="12.75" hidden="1">
      <c r="A160" s="98"/>
      <c r="B160" s="54"/>
      <c r="C160" s="54"/>
      <c r="D160" s="233"/>
      <c r="E160" s="233"/>
      <c r="F160" s="256"/>
      <c r="G160" s="256"/>
      <c r="H160" s="87"/>
      <c r="I160" s="248"/>
      <c r="J160" s="104">
        <f t="shared" si="9"/>
      </c>
      <c r="K160" s="54"/>
      <c r="L160" s="59"/>
      <c r="N160" s="103" t="b">
        <f t="shared" si="10"/>
        <v>0</v>
      </c>
      <c r="R160" s="103" t="b">
        <f t="shared" si="11"/>
        <v>1</v>
      </c>
    </row>
    <row r="161" spans="1:18" s="100" customFormat="1" ht="12.75" hidden="1">
      <c r="A161" s="98"/>
      <c r="B161" s="54"/>
      <c r="C161" s="54"/>
      <c r="D161" s="233"/>
      <c r="E161" s="233"/>
      <c r="F161" s="256"/>
      <c r="G161" s="256"/>
      <c r="H161" s="87"/>
      <c r="I161" s="248"/>
      <c r="J161" s="104">
        <f t="shared" si="9"/>
      </c>
      <c r="K161" s="54"/>
      <c r="L161" s="59"/>
      <c r="N161" s="103" t="b">
        <f t="shared" si="10"/>
        <v>0</v>
      </c>
      <c r="R161" s="103" t="b">
        <f t="shared" si="11"/>
        <v>1</v>
      </c>
    </row>
    <row r="162" spans="1:18" s="100" customFormat="1" ht="12.75" hidden="1">
      <c r="A162" s="98"/>
      <c r="B162" s="54"/>
      <c r="C162" s="54"/>
      <c r="D162" s="233"/>
      <c r="E162" s="233"/>
      <c r="F162" s="256"/>
      <c r="G162" s="256"/>
      <c r="H162" s="87"/>
      <c r="I162" s="248"/>
      <c r="J162" s="104">
        <f t="shared" si="9"/>
      </c>
      <c r="K162" s="54"/>
      <c r="L162" s="59"/>
      <c r="N162" s="103" t="b">
        <f t="shared" si="10"/>
        <v>0</v>
      </c>
      <c r="R162" s="103" t="b">
        <f t="shared" si="11"/>
        <v>1</v>
      </c>
    </row>
    <row r="163" spans="1:18" s="100" customFormat="1" ht="12.75" hidden="1">
      <c r="A163" s="98"/>
      <c r="B163" s="54"/>
      <c r="C163" s="54"/>
      <c r="D163" s="233"/>
      <c r="E163" s="233"/>
      <c r="F163" s="256"/>
      <c r="G163" s="256"/>
      <c r="H163" s="87"/>
      <c r="I163" s="248"/>
      <c r="J163" s="104">
        <f t="shared" si="9"/>
      </c>
      <c r="K163" s="54"/>
      <c r="L163" s="59"/>
      <c r="N163" s="103" t="b">
        <f t="shared" si="10"/>
        <v>0</v>
      </c>
      <c r="R163" s="103" t="b">
        <f t="shared" si="11"/>
        <v>1</v>
      </c>
    </row>
    <row r="164" spans="1:18" s="100" customFormat="1" ht="12.75" hidden="1">
      <c r="A164" s="98"/>
      <c r="B164" s="54"/>
      <c r="C164" s="54"/>
      <c r="D164" s="233"/>
      <c r="E164" s="233"/>
      <c r="F164" s="256"/>
      <c r="G164" s="256"/>
      <c r="H164" s="87"/>
      <c r="I164" s="248"/>
      <c r="J164" s="104">
        <f t="shared" si="9"/>
      </c>
      <c r="K164" s="54"/>
      <c r="L164" s="59"/>
      <c r="N164" s="103" t="b">
        <f t="shared" si="10"/>
        <v>0</v>
      </c>
      <c r="R164" s="103" t="b">
        <f t="shared" si="11"/>
        <v>1</v>
      </c>
    </row>
    <row r="165" spans="1:18" s="100" customFormat="1" ht="12.75" hidden="1">
      <c r="A165" s="98"/>
      <c r="B165" s="54"/>
      <c r="C165" s="54"/>
      <c r="D165" s="233"/>
      <c r="E165" s="233"/>
      <c r="F165" s="256"/>
      <c r="G165" s="256"/>
      <c r="H165" s="87"/>
      <c r="I165" s="248"/>
      <c r="J165" s="104">
        <f t="shared" si="9"/>
      </c>
      <c r="K165" s="54"/>
      <c r="L165" s="59"/>
      <c r="N165" s="103" t="b">
        <f t="shared" si="10"/>
        <v>0</v>
      </c>
      <c r="R165" s="103" t="b">
        <f t="shared" si="11"/>
        <v>1</v>
      </c>
    </row>
    <row r="166" spans="1:18" s="100" customFormat="1" ht="12.75" hidden="1">
      <c r="A166" s="98"/>
      <c r="B166" s="54"/>
      <c r="C166" s="54"/>
      <c r="D166" s="233"/>
      <c r="E166" s="233"/>
      <c r="F166" s="256"/>
      <c r="G166" s="256"/>
      <c r="H166" s="87"/>
      <c r="I166" s="248"/>
      <c r="J166" s="104">
        <f t="shared" si="9"/>
      </c>
      <c r="K166" s="54"/>
      <c r="L166" s="59"/>
      <c r="N166" s="103" t="b">
        <f t="shared" si="10"/>
        <v>0</v>
      </c>
      <c r="R166" s="103" t="b">
        <f t="shared" si="11"/>
        <v>1</v>
      </c>
    </row>
    <row r="167" spans="1:18" s="100" customFormat="1" ht="12.75" hidden="1">
      <c r="A167" s="98"/>
      <c r="B167" s="54"/>
      <c r="C167" s="54"/>
      <c r="D167" s="233"/>
      <c r="E167" s="233"/>
      <c r="F167" s="256"/>
      <c r="G167" s="256"/>
      <c r="H167" s="87"/>
      <c r="I167" s="248"/>
      <c r="J167" s="104">
        <f t="shared" si="9"/>
      </c>
      <c r="K167" s="54"/>
      <c r="L167" s="59"/>
      <c r="N167" s="103" t="b">
        <f t="shared" si="10"/>
        <v>0</v>
      </c>
      <c r="R167" s="103" t="b">
        <f t="shared" si="11"/>
        <v>1</v>
      </c>
    </row>
    <row r="168" spans="1:18" s="100" customFormat="1" ht="12.75" hidden="1">
      <c r="A168" s="98"/>
      <c r="B168" s="54"/>
      <c r="C168" s="54"/>
      <c r="D168" s="233"/>
      <c r="E168" s="233"/>
      <c r="F168" s="256"/>
      <c r="G168" s="256"/>
      <c r="H168" s="87"/>
      <c r="I168" s="248"/>
      <c r="J168" s="104">
        <f aca="true" t="shared" si="12" ref="J168:J199">IF(OR(I168&lt;&gt;"",I168&lt;&gt;0),(F168+G168)/I168,"")</f>
      </c>
      <c r="K168" s="54"/>
      <c r="L168" s="59"/>
      <c r="N168" s="103" t="b">
        <f aca="true" t="shared" si="13" ref="N168:N204">AND(OR(B168="",C168="",D168="",E168="",F168="",G168="",H168=""),B168&amp;C168&amp;D168&amp;E168&amp;F168&amp;G168&amp;H168&amp;K168&lt;&gt;"")</f>
        <v>0</v>
      </c>
      <c r="R168" s="103" t="b">
        <f t="shared" si="11"/>
        <v>1</v>
      </c>
    </row>
    <row r="169" spans="1:18" s="100" customFormat="1" ht="12.75" hidden="1">
      <c r="A169" s="98"/>
      <c r="B169" s="54"/>
      <c r="C169" s="54"/>
      <c r="D169" s="233"/>
      <c r="E169" s="233"/>
      <c r="F169" s="256"/>
      <c r="G169" s="256"/>
      <c r="H169" s="87"/>
      <c r="I169" s="248"/>
      <c r="J169" s="104">
        <f t="shared" si="12"/>
      </c>
      <c r="K169" s="54"/>
      <c r="L169" s="59"/>
      <c r="N169" s="103" t="b">
        <f t="shared" si="13"/>
        <v>0</v>
      </c>
      <c r="R169" s="103" t="b">
        <f aca="true" t="shared" si="14" ref="R169:R204">AND(B168="",NOT(N169))</f>
        <v>1</v>
      </c>
    </row>
    <row r="170" spans="1:18" s="100" customFormat="1" ht="12.75" hidden="1">
      <c r="A170" s="98"/>
      <c r="B170" s="54"/>
      <c r="C170" s="54"/>
      <c r="D170" s="233"/>
      <c r="E170" s="233"/>
      <c r="F170" s="256"/>
      <c r="G170" s="256"/>
      <c r="H170" s="87"/>
      <c r="I170" s="248"/>
      <c r="J170" s="104">
        <f t="shared" si="12"/>
      </c>
      <c r="K170" s="54"/>
      <c r="L170" s="59"/>
      <c r="N170" s="103" t="b">
        <f t="shared" si="13"/>
        <v>0</v>
      </c>
      <c r="R170" s="103" t="b">
        <f t="shared" si="14"/>
        <v>1</v>
      </c>
    </row>
    <row r="171" spans="1:18" s="100" customFormat="1" ht="12.75" hidden="1">
      <c r="A171" s="98"/>
      <c r="B171" s="54"/>
      <c r="C171" s="54"/>
      <c r="D171" s="233"/>
      <c r="E171" s="233"/>
      <c r="F171" s="256"/>
      <c r="G171" s="256"/>
      <c r="H171" s="87"/>
      <c r="I171" s="248"/>
      <c r="J171" s="104">
        <f t="shared" si="12"/>
      </c>
      <c r="K171" s="54"/>
      <c r="L171" s="59"/>
      <c r="N171" s="103" t="b">
        <f t="shared" si="13"/>
        <v>0</v>
      </c>
      <c r="R171" s="103" t="b">
        <f t="shared" si="14"/>
        <v>1</v>
      </c>
    </row>
    <row r="172" spans="1:18" s="100" customFormat="1" ht="12.75" hidden="1">
      <c r="A172" s="98"/>
      <c r="B172" s="54"/>
      <c r="C172" s="54"/>
      <c r="D172" s="233"/>
      <c r="E172" s="233"/>
      <c r="F172" s="256"/>
      <c r="G172" s="256"/>
      <c r="H172" s="87"/>
      <c r="I172" s="248"/>
      <c r="J172" s="104">
        <f t="shared" si="12"/>
      </c>
      <c r="K172" s="54"/>
      <c r="L172" s="59"/>
      <c r="N172" s="103" t="b">
        <f t="shared" si="13"/>
        <v>0</v>
      </c>
      <c r="R172" s="103" t="b">
        <f t="shared" si="14"/>
        <v>1</v>
      </c>
    </row>
    <row r="173" spans="1:18" s="100" customFormat="1" ht="12.75" hidden="1">
      <c r="A173" s="98"/>
      <c r="B173" s="54"/>
      <c r="C173" s="54"/>
      <c r="D173" s="233"/>
      <c r="E173" s="233"/>
      <c r="F173" s="256"/>
      <c r="G173" s="256"/>
      <c r="H173" s="87"/>
      <c r="I173" s="248"/>
      <c r="J173" s="104">
        <f t="shared" si="12"/>
      </c>
      <c r="K173" s="54"/>
      <c r="L173" s="59"/>
      <c r="N173" s="103" t="b">
        <f t="shared" si="13"/>
        <v>0</v>
      </c>
      <c r="R173" s="103" t="b">
        <f t="shared" si="14"/>
        <v>1</v>
      </c>
    </row>
    <row r="174" spans="1:18" s="100" customFormat="1" ht="12.75" hidden="1">
      <c r="A174" s="98"/>
      <c r="B174" s="54"/>
      <c r="C174" s="54"/>
      <c r="D174" s="233"/>
      <c r="E174" s="233"/>
      <c r="F174" s="256"/>
      <c r="G174" s="256"/>
      <c r="H174" s="87"/>
      <c r="I174" s="248"/>
      <c r="J174" s="104">
        <f t="shared" si="12"/>
      </c>
      <c r="K174" s="54"/>
      <c r="L174" s="59"/>
      <c r="N174" s="103" t="b">
        <f t="shared" si="13"/>
        <v>0</v>
      </c>
      <c r="R174" s="103" t="b">
        <f t="shared" si="14"/>
        <v>1</v>
      </c>
    </row>
    <row r="175" spans="1:18" s="100" customFormat="1" ht="12.75" hidden="1">
      <c r="A175" s="98"/>
      <c r="B175" s="54"/>
      <c r="C175" s="54"/>
      <c r="D175" s="233"/>
      <c r="E175" s="233"/>
      <c r="F175" s="256"/>
      <c r="G175" s="256"/>
      <c r="H175" s="87"/>
      <c r="I175" s="248"/>
      <c r="J175" s="104">
        <f t="shared" si="12"/>
      </c>
      <c r="K175" s="54"/>
      <c r="L175" s="59"/>
      <c r="N175" s="103" t="b">
        <f t="shared" si="13"/>
        <v>0</v>
      </c>
      <c r="R175" s="103" t="b">
        <f t="shared" si="14"/>
        <v>1</v>
      </c>
    </row>
    <row r="176" spans="1:18" s="100" customFormat="1" ht="12.75" hidden="1">
      <c r="A176" s="98"/>
      <c r="B176" s="54"/>
      <c r="C176" s="54"/>
      <c r="D176" s="233"/>
      <c r="E176" s="233"/>
      <c r="F176" s="256"/>
      <c r="G176" s="256"/>
      <c r="H176" s="87"/>
      <c r="I176" s="248"/>
      <c r="J176" s="104">
        <f t="shared" si="12"/>
      </c>
      <c r="K176" s="54"/>
      <c r="L176" s="59"/>
      <c r="N176" s="103" t="b">
        <f t="shared" si="13"/>
        <v>0</v>
      </c>
      <c r="R176" s="103" t="b">
        <f t="shared" si="14"/>
        <v>1</v>
      </c>
    </row>
    <row r="177" spans="1:18" s="100" customFormat="1" ht="12.75" hidden="1">
      <c r="A177" s="98"/>
      <c r="B177" s="54"/>
      <c r="C177" s="54"/>
      <c r="D177" s="233"/>
      <c r="E177" s="233"/>
      <c r="F177" s="256"/>
      <c r="G177" s="256"/>
      <c r="H177" s="87"/>
      <c r="I177" s="248"/>
      <c r="J177" s="104">
        <f t="shared" si="12"/>
      </c>
      <c r="K177" s="54"/>
      <c r="L177" s="59"/>
      <c r="N177" s="103" t="b">
        <f t="shared" si="13"/>
        <v>0</v>
      </c>
      <c r="R177" s="103" t="b">
        <f t="shared" si="14"/>
        <v>1</v>
      </c>
    </row>
    <row r="178" spans="1:18" s="100" customFormat="1" ht="12.75" hidden="1">
      <c r="A178" s="98"/>
      <c r="B178" s="54"/>
      <c r="C178" s="54"/>
      <c r="D178" s="233"/>
      <c r="E178" s="233"/>
      <c r="F178" s="256"/>
      <c r="G178" s="256"/>
      <c r="H178" s="87"/>
      <c r="I178" s="248"/>
      <c r="J178" s="104">
        <f t="shared" si="12"/>
      </c>
      <c r="K178" s="54"/>
      <c r="L178" s="59"/>
      <c r="N178" s="103" t="b">
        <f t="shared" si="13"/>
        <v>0</v>
      </c>
      <c r="R178" s="103" t="b">
        <f t="shared" si="14"/>
        <v>1</v>
      </c>
    </row>
    <row r="179" spans="1:18" s="100" customFormat="1" ht="12.75" hidden="1">
      <c r="A179" s="98"/>
      <c r="B179" s="54"/>
      <c r="C179" s="54"/>
      <c r="D179" s="233"/>
      <c r="E179" s="233"/>
      <c r="F179" s="256"/>
      <c r="G179" s="256"/>
      <c r="H179" s="87"/>
      <c r="I179" s="248"/>
      <c r="J179" s="104">
        <f t="shared" si="12"/>
      </c>
      <c r="K179" s="54"/>
      <c r="L179" s="59"/>
      <c r="N179" s="103" t="b">
        <f t="shared" si="13"/>
        <v>0</v>
      </c>
      <c r="R179" s="103" t="b">
        <f t="shared" si="14"/>
        <v>1</v>
      </c>
    </row>
    <row r="180" spans="1:18" s="100" customFormat="1" ht="12.75" hidden="1">
      <c r="A180" s="98"/>
      <c r="B180" s="54"/>
      <c r="C180" s="54"/>
      <c r="D180" s="233"/>
      <c r="E180" s="233"/>
      <c r="F180" s="256"/>
      <c r="G180" s="256"/>
      <c r="H180" s="87"/>
      <c r="I180" s="248"/>
      <c r="J180" s="104">
        <f t="shared" si="12"/>
      </c>
      <c r="K180" s="54"/>
      <c r="L180" s="59"/>
      <c r="N180" s="103" t="b">
        <f t="shared" si="13"/>
        <v>0</v>
      </c>
      <c r="R180" s="103" t="b">
        <f t="shared" si="14"/>
        <v>1</v>
      </c>
    </row>
    <row r="181" spans="1:18" s="100" customFormat="1" ht="12.75" hidden="1">
      <c r="A181" s="98"/>
      <c r="B181" s="54"/>
      <c r="C181" s="54"/>
      <c r="D181" s="233"/>
      <c r="E181" s="233"/>
      <c r="F181" s="256"/>
      <c r="G181" s="256"/>
      <c r="H181" s="87"/>
      <c r="I181" s="248"/>
      <c r="J181" s="104">
        <f t="shared" si="12"/>
      </c>
      <c r="K181" s="54"/>
      <c r="L181" s="59"/>
      <c r="N181" s="103" t="b">
        <f t="shared" si="13"/>
        <v>0</v>
      </c>
      <c r="R181" s="103" t="b">
        <f t="shared" si="14"/>
        <v>1</v>
      </c>
    </row>
    <row r="182" spans="1:18" s="100" customFormat="1" ht="12.75" hidden="1">
      <c r="A182" s="98"/>
      <c r="B182" s="54"/>
      <c r="C182" s="54"/>
      <c r="D182" s="233"/>
      <c r="E182" s="233"/>
      <c r="F182" s="256"/>
      <c r="G182" s="256"/>
      <c r="H182" s="87"/>
      <c r="I182" s="248"/>
      <c r="J182" s="104">
        <f t="shared" si="12"/>
      </c>
      <c r="K182" s="54"/>
      <c r="L182" s="59"/>
      <c r="N182" s="103" t="b">
        <f t="shared" si="13"/>
        <v>0</v>
      </c>
      <c r="R182" s="103" t="b">
        <f t="shared" si="14"/>
        <v>1</v>
      </c>
    </row>
    <row r="183" spans="1:18" s="100" customFormat="1" ht="12.75" hidden="1">
      <c r="A183" s="98"/>
      <c r="B183" s="54"/>
      <c r="C183" s="54"/>
      <c r="D183" s="233"/>
      <c r="E183" s="233"/>
      <c r="F183" s="256"/>
      <c r="G183" s="256"/>
      <c r="H183" s="87"/>
      <c r="I183" s="248"/>
      <c r="J183" s="104">
        <f t="shared" si="12"/>
      </c>
      <c r="K183" s="54"/>
      <c r="L183" s="59"/>
      <c r="N183" s="103" t="b">
        <f t="shared" si="13"/>
        <v>0</v>
      </c>
      <c r="R183" s="103" t="b">
        <f t="shared" si="14"/>
        <v>1</v>
      </c>
    </row>
    <row r="184" spans="1:18" s="100" customFormat="1" ht="12.75" hidden="1">
      <c r="A184" s="98"/>
      <c r="B184" s="54"/>
      <c r="C184" s="54"/>
      <c r="D184" s="233"/>
      <c r="E184" s="233"/>
      <c r="F184" s="256"/>
      <c r="G184" s="256"/>
      <c r="H184" s="87"/>
      <c r="I184" s="248"/>
      <c r="J184" s="104">
        <f t="shared" si="12"/>
      </c>
      <c r="K184" s="54"/>
      <c r="L184" s="59"/>
      <c r="N184" s="103" t="b">
        <f t="shared" si="13"/>
        <v>0</v>
      </c>
      <c r="R184" s="103" t="b">
        <f t="shared" si="14"/>
        <v>1</v>
      </c>
    </row>
    <row r="185" spans="1:18" s="100" customFormat="1" ht="12.75" hidden="1">
      <c r="A185" s="98"/>
      <c r="B185" s="54"/>
      <c r="C185" s="54"/>
      <c r="D185" s="233"/>
      <c r="E185" s="233"/>
      <c r="F185" s="256"/>
      <c r="G185" s="256"/>
      <c r="H185" s="87"/>
      <c r="I185" s="248"/>
      <c r="J185" s="104">
        <f t="shared" si="12"/>
      </c>
      <c r="K185" s="54"/>
      <c r="L185" s="59"/>
      <c r="N185" s="103" t="b">
        <f t="shared" si="13"/>
        <v>0</v>
      </c>
      <c r="R185" s="103" t="b">
        <f t="shared" si="14"/>
        <v>1</v>
      </c>
    </row>
    <row r="186" spans="1:18" s="100" customFormat="1" ht="12.75" hidden="1">
      <c r="A186" s="98"/>
      <c r="B186" s="54"/>
      <c r="C186" s="54"/>
      <c r="D186" s="233"/>
      <c r="E186" s="233"/>
      <c r="F186" s="256"/>
      <c r="G186" s="256"/>
      <c r="H186" s="87"/>
      <c r="I186" s="248"/>
      <c r="J186" s="104">
        <f t="shared" si="12"/>
      </c>
      <c r="K186" s="54"/>
      <c r="L186" s="59"/>
      <c r="N186" s="103" t="b">
        <f t="shared" si="13"/>
        <v>0</v>
      </c>
      <c r="R186" s="103" t="b">
        <f t="shared" si="14"/>
        <v>1</v>
      </c>
    </row>
    <row r="187" spans="1:18" s="100" customFormat="1" ht="12.75" hidden="1">
      <c r="A187" s="98"/>
      <c r="B187" s="54"/>
      <c r="C187" s="54"/>
      <c r="D187" s="233"/>
      <c r="E187" s="233"/>
      <c r="F187" s="256"/>
      <c r="G187" s="256"/>
      <c r="H187" s="87"/>
      <c r="I187" s="248"/>
      <c r="J187" s="104">
        <f t="shared" si="12"/>
      </c>
      <c r="K187" s="54"/>
      <c r="L187" s="59"/>
      <c r="N187" s="103" t="b">
        <f t="shared" si="13"/>
        <v>0</v>
      </c>
      <c r="R187" s="103" t="b">
        <f t="shared" si="14"/>
        <v>1</v>
      </c>
    </row>
    <row r="188" spans="1:18" s="100" customFormat="1" ht="12.75" hidden="1">
      <c r="A188" s="98"/>
      <c r="B188" s="54"/>
      <c r="C188" s="54"/>
      <c r="D188" s="233"/>
      <c r="E188" s="233"/>
      <c r="F188" s="256"/>
      <c r="G188" s="256"/>
      <c r="H188" s="87"/>
      <c r="I188" s="248"/>
      <c r="J188" s="104">
        <f t="shared" si="12"/>
      </c>
      <c r="K188" s="54"/>
      <c r="L188" s="59"/>
      <c r="N188" s="103" t="b">
        <f t="shared" si="13"/>
        <v>0</v>
      </c>
      <c r="R188" s="103" t="b">
        <f t="shared" si="14"/>
        <v>1</v>
      </c>
    </row>
    <row r="189" spans="1:18" s="100" customFormat="1" ht="12.75" hidden="1">
      <c r="A189" s="98"/>
      <c r="B189" s="54"/>
      <c r="C189" s="54"/>
      <c r="D189" s="233"/>
      <c r="E189" s="233"/>
      <c r="F189" s="256"/>
      <c r="G189" s="256"/>
      <c r="H189" s="87"/>
      <c r="I189" s="248"/>
      <c r="J189" s="104">
        <f t="shared" si="12"/>
      </c>
      <c r="K189" s="54"/>
      <c r="L189" s="59"/>
      <c r="N189" s="103" t="b">
        <f t="shared" si="13"/>
        <v>0</v>
      </c>
      <c r="R189" s="103" t="b">
        <f t="shared" si="14"/>
        <v>1</v>
      </c>
    </row>
    <row r="190" spans="1:18" s="100" customFormat="1" ht="12.75" hidden="1">
      <c r="A190" s="98"/>
      <c r="B190" s="54"/>
      <c r="C190" s="54"/>
      <c r="D190" s="233"/>
      <c r="E190" s="233"/>
      <c r="F190" s="256"/>
      <c r="G190" s="256"/>
      <c r="H190" s="87"/>
      <c r="I190" s="248"/>
      <c r="J190" s="104">
        <f t="shared" si="12"/>
      </c>
      <c r="K190" s="54"/>
      <c r="L190" s="59"/>
      <c r="N190" s="103" t="b">
        <f t="shared" si="13"/>
        <v>0</v>
      </c>
      <c r="R190" s="103" t="b">
        <f t="shared" si="14"/>
        <v>1</v>
      </c>
    </row>
    <row r="191" spans="1:18" s="100" customFormat="1" ht="12.75" hidden="1">
      <c r="A191" s="98"/>
      <c r="B191" s="54"/>
      <c r="C191" s="54"/>
      <c r="D191" s="233"/>
      <c r="E191" s="233"/>
      <c r="F191" s="256"/>
      <c r="G191" s="256"/>
      <c r="H191" s="87"/>
      <c r="I191" s="248"/>
      <c r="J191" s="104">
        <f t="shared" si="12"/>
      </c>
      <c r="K191" s="54"/>
      <c r="L191" s="59"/>
      <c r="N191" s="103" t="b">
        <f t="shared" si="13"/>
        <v>0</v>
      </c>
      <c r="R191" s="103" t="b">
        <f t="shared" si="14"/>
        <v>1</v>
      </c>
    </row>
    <row r="192" spans="1:18" s="100" customFormat="1" ht="12.75" hidden="1">
      <c r="A192" s="98"/>
      <c r="B192" s="54"/>
      <c r="C192" s="54"/>
      <c r="D192" s="233"/>
      <c r="E192" s="233"/>
      <c r="F192" s="256"/>
      <c r="G192" s="256"/>
      <c r="H192" s="87"/>
      <c r="I192" s="248"/>
      <c r="J192" s="104">
        <f t="shared" si="12"/>
      </c>
      <c r="K192" s="54"/>
      <c r="L192" s="59"/>
      <c r="N192" s="103" t="b">
        <f t="shared" si="13"/>
        <v>0</v>
      </c>
      <c r="R192" s="103" t="b">
        <f t="shared" si="14"/>
        <v>1</v>
      </c>
    </row>
    <row r="193" spans="1:18" s="100" customFormat="1" ht="12.75" hidden="1">
      <c r="A193" s="98"/>
      <c r="B193" s="54"/>
      <c r="C193" s="54"/>
      <c r="D193" s="233"/>
      <c r="E193" s="233"/>
      <c r="F193" s="256"/>
      <c r="G193" s="256"/>
      <c r="H193" s="87"/>
      <c r="I193" s="248"/>
      <c r="J193" s="104">
        <f t="shared" si="12"/>
      </c>
      <c r="K193" s="54"/>
      <c r="L193" s="59"/>
      <c r="N193" s="103" t="b">
        <f t="shared" si="13"/>
        <v>0</v>
      </c>
      <c r="R193" s="103" t="b">
        <f t="shared" si="14"/>
        <v>1</v>
      </c>
    </row>
    <row r="194" spans="1:18" s="100" customFormat="1" ht="12.75" hidden="1">
      <c r="A194" s="98"/>
      <c r="B194" s="54"/>
      <c r="C194" s="54"/>
      <c r="D194" s="233"/>
      <c r="E194" s="233"/>
      <c r="F194" s="256"/>
      <c r="G194" s="256"/>
      <c r="H194" s="87"/>
      <c r="I194" s="248"/>
      <c r="J194" s="104">
        <f t="shared" si="12"/>
      </c>
      <c r="K194" s="54"/>
      <c r="L194" s="59"/>
      <c r="N194" s="103" t="b">
        <f t="shared" si="13"/>
        <v>0</v>
      </c>
      <c r="R194" s="103" t="b">
        <f t="shared" si="14"/>
        <v>1</v>
      </c>
    </row>
    <row r="195" spans="1:18" s="100" customFormat="1" ht="12.75" hidden="1">
      <c r="A195" s="98"/>
      <c r="B195" s="54"/>
      <c r="C195" s="54"/>
      <c r="D195" s="233"/>
      <c r="E195" s="233"/>
      <c r="F195" s="256"/>
      <c r="G195" s="256"/>
      <c r="H195" s="87"/>
      <c r="I195" s="248"/>
      <c r="J195" s="104">
        <f t="shared" si="12"/>
      </c>
      <c r="K195" s="54"/>
      <c r="L195" s="59"/>
      <c r="N195" s="103" t="b">
        <f t="shared" si="13"/>
        <v>0</v>
      </c>
      <c r="R195" s="103" t="b">
        <f t="shared" si="14"/>
        <v>1</v>
      </c>
    </row>
    <row r="196" spans="1:18" s="100" customFormat="1" ht="12.75" hidden="1">
      <c r="A196" s="98"/>
      <c r="B196" s="54"/>
      <c r="C196" s="54"/>
      <c r="D196" s="233"/>
      <c r="E196" s="233"/>
      <c r="F196" s="256"/>
      <c r="G196" s="256"/>
      <c r="H196" s="87"/>
      <c r="I196" s="248"/>
      <c r="J196" s="104">
        <f t="shared" si="12"/>
      </c>
      <c r="K196" s="54"/>
      <c r="L196" s="59"/>
      <c r="N196" s="103" t="b">
        <f t="shared" si="13"/>
        <v>0</v>
      </c>
      <c r="R196" s="103" t="b">
        <f t="shared" si="14"/>
        <v>1</v>
      </c>
    </row>
    <row r="197" spans="1:18" s="100" customFormat="1" ht="12.75" hidden="1">
      <c r="A197" s="98"/>
      <c r="B197" s="54"/>
      <c r="C197" s="54"/>
      <c r="D197" s="233"/>
      <c r="E197" s="233"/>
      <c r="F197" s="256"/>
      <c r="G197" s="256"/>
      <c r="H197" s="87"/>
      <c r="I197" s="248"/>
      <c r="J197" s="104">
        <f t="shared" si="12"/>
      </c>
      <c r="K197" s="54"/>
      <c r="L197" s="59"/>
      <c r="N197" s="103" t="b">
        <f t="shared" si="13"/>
        <v>0</v>
      </c>
      <c r="R197" s="103" t="b">
        <f t="shared" si="14"/>
        <v>1</v>
      </c>
    </row>
    <row r="198" spans="1:18" s="100" customFormat="1" ht="12.75" hidden="1">
      <c r="A198" s="98"/>
      <c r="B198" s="54"/>
      <c r="C198" s="54"/>
      <c r="D198" s="233"/>
      <c r="E198" s="233"/>
      <c r="F198" s="256"/>
      <c r="G198" s="256"/>
      <c r="H198" s="87"/>
      <c r="I198" s="248"/>
      <c r="J198" s="104">
        <f t="shared" si="12"/>
      </c>
      <c r="K198" s="54"/>
      <c r="L198" s="59"/>
      <c r="N198" s="103" t="b">
        <f t="shared" si="13"/>
        <v>0</v>
      </c>
      <c r="R198" s="103" t="b">
        <f t="shared" si="14"/>
        <v>1</v>
      </c>
    </row>
    <row r="199" spans="1:18" s="100" customFormat="1" ht="12.75" hidden="1">
      <c r="A199" s="98"/>
      <c r="B199" s="54"/>
      <c r="C199" s="54"/>
      <c r="D199" s="233"/>
      <c r="E199" s="233"/>
      <c r="F199" s="256"/>
      <c r="G199" s="256"/>
      <c r="H199" s="87"/>
      <c r="I199" s="248"/>
      <c r="J199" s="104">
        <f t="shared" si="12"/>
      </c>
      <c r="K199" s="54"/>
      <c r="L199" s="59"/>
      <c r="N199" s="103" t="b">
        <f t="shared" si="13"/>
        <v>0</v>
      </c>
      <c r="R199" s="103" t="b">
        <f t="shared" si="14"/>
        <v>1</v>
      </c>
    </row>
    <row r="200" spans="1:18" s="100" customFormat="1" ht="12.75" hidden="1">
      <c r="A200" s="98"/>
      <c r="B200" s="54"/>
      <c r="C200" s="54"/>
      <c r="D200" s="233"/>
      <c r="E200" s="233"/>
      <c r="F200" s="256"/>
      <c r="G200" s="256"/>
      <c r="H200" s="87"/>
      <c r="I200" s="248"/>
      <c r="J200" s="104">
        <f>IF(OR(I200&lt;&gt;"",I200&lt;&gt;0),(F200+G200)/I200,"")</f>
      </c>
      <c r="K200" s="54"/>
      <c r="L200" s="59"/>
      <c r="N200" s="103" t="b">
        <f t="shared" si="13"/>
        <v>0</v>
      </c>
      <c r="R200" s="103" t="b">
        <f t="shared" si="14"/>
        <v>1</v>
      </c>
    </row>
    <row r="201" spans="1:18" s="100" customFormat="1" ht="12.75" hidden="1">
      <c r="A201" s="98"/>
      <c r="B201" s="54"/>
      <c r="C201" s="54"/>
      <c r="D201" s="233"/>
      <c r="E201" s="233"/>
      <c r="F201" s="256"/>
      <c r="G201" s="256"/>
      <c r="H201" s="87"/>
      <c r="I201" s="248"/>
      <c r="J201" s="104">
        <f>IF(OR(I201&lt;&gt;"",I201&lt;&gt;0),(F201+G201)/I201,"")</f>
      </c>
      <c r="K201" s="54"/>
      <c r="L201" s="59"/>
      <c r="N201" s="103" t="b">
        <f t="shared" si="13"/>
        <v>0</v>
      </c>
      <c r="R201" s="103" t="b">
        <f t="shared" si="14"/>
        <v>1</v>
      </c>
    </row>
    <row r="202" spans="1:18" s="100" customFormat="1" ht="12.75" hidden="1">
      <c r="A202" s="98"/>
      <c r="B202" s="54"/>
      <c r="C202" s="54"/>
      <c r="D202" s="233"/>
      <c r="E202" s="233"/>
      <c r="F202" s="256"/>
      <c r="G202" s="256"/>
      <c r="H202" s="87"/>
      <c r="I202" s="248"/>
      <c r="J202" s="104">
        <f>IF(OR(I202&lt;&gt;"",I202&lt;&gt;0),(F202+G202)/I202,"")</f>
      </c>
      <c r="K202" s="54"/>
      <c r="L202" s="59"/>
      <c r="N202" s="103" t="b">
        <f t="shared" si="13"/>
        <v>0</v>
      </c>
      <c r="R202" s="103" t="b">
        <f t="shared" si="14"/>
        <v>1</v>
      </c>
    </row>
    <row r="203" spans="1:18" s="100" customFormat="1" ht="12.75" hidden="1">
      <c r="A203" s="98"/>
      <c r="B203" s="54"/>
      <c r="C203" s="54"/>
      <c r="D203" s="233"/>
      <c r="E203" s="233"/>
      <c r="F203" s="256"/>
      <c r="G203" s="256"/>
      <c r="H203" s="87"/>
      <c r="I203" s="248"/>
      <c r="J203" s="104">
        <f>IF(OR(I203&lt;&gt;"",I203&lt;&gt;0),(F203+G203)/I203,"")</f>
      </c>
      <c r="K203" s="54"/>
      <c r="L203" s="59"/>
      <c r="N203" s="103" t="b">
        <f t="shared" si="13"/>
        <v>0</v>
      </c>
      <c r="R203" s="103" t="b">
        <f t="shared" si="14"/>
        <v>1</v>
      </c>
    </row>
    <row r="204" spans="1:18" s="100" customFormat="1" ht="12.75" hidden="1">
      <c r="A204" s="98"/>
      <c r="B204" s="54"/>
      <c r="C204" s="54"/>
      <c r="D204" s="233"/>
      <c r="E204" s="233"/>
      <c r="F204" s="256"/>
      <c r="G204" s="256"/>
      <c r="H204" s="87"/>
      <c r="I204" s="248"/>
      <c r="J204" s="104">
        <f>IF(OR(I204&lt;&gt;"",I204&lt;&gt;0),(F204+G204)/I204,"")</f>
      </c>
      <c r="K204" s="54"/>
      <c r="L204" s="59"/>
      <c r="N204" s="103" t="b">
        <f t="shared" si="13"/>
        <v>0</v>
      </c>
      <c r="R204" s="103" t="b">
        <f t="shared" si="14"/>
        <v>1</v>
      </c>
    </row>
    <row r="205" spans="1:12" s="74" customFormat="1" ht="12.75">
      <c r="A205" s="72"/>
      <c r="B205" s="92" t="s">
        <v>126</v>
      </c>
      <c r="C205" s="108"/>
      <c r="D205" s="109"/>
      <c r="E205" s="110"/>
      <c r="F205" s="110"/>
      <c r="G205" s="111"/>
      <c r="H205" s="112"/>
      <c r="I205" s="113"/>
      <c r="J205" s="104">
        <f>SUM(J136:J204)</f>
        <v>465.74145675056707</v>
      </c>
      <c r="K205" s="114"/>
      <c r="L205" s="59"/>
    </row>
    <row r="206" spans="1:18" s="103" customFormat="1" ht="12.75">
      <c r="A206" s="102"/>
      <c r="B206" s="328" t="s">
        <v>145</v>
      </c>
      <c r="C206" s="329"/>
      <c r="D206" s="330"/>
      <c r="E206" s="329"/>
      <c r="F206" s="329"/>
      <c r="G206" s="329"/>
      <c r="H206" s="329"/>
      <c r="I206" s="329"/>
      <c r="J206" s="329"/>
      <c r="K206" s="331"/>
      <c r="L206" s="59"/>
      <c r="R206" s="74"/>
    </row>
    <row r="207" spans="1:18" s="103" customFormat="1" ht="12.75">
      <c r="A207" s="102"/>
      <c r="B207" s="53"/>
      <c r="C207" s="54"/>
      <c r="D207" s="233"/>
      <c r="E207" s="233"/>
      <c r="F207" s="256"/>
      <c r="G207" s="256"/>
      <c r="H207" s="87"/>
      <c r="I207" s="248"/>
      <c r="J207" s="104">
        <f aca="true" t="shared" si="15" ref="J207:J250">IF(OR(I207&lt;&gt;"",I207&lt;&gt;0),(F207+G207)/I207,"")</f>
      </c>
      <c r="K207" s="58"/>
      <c r="L207" s="59"/>
      <c r="N207" s="103" t="b">
        <f aca="true" t="shared" si="16" ref="N207:N250">AND(OR(B207="",C207="",D207="",E207="",F207="",G207="",H207=""),B207&amp;C207&amp;D207&amp;E207&amp;F207&amp;G207&amp;H207&amp;K207&lt;&gt;"")</f>
        <v>0</v>
      </c>
      <c r="R207" s="74"/>
    </row>
    <row r="208" spans="1:18" s="103" customFormat="1" ht="12.75" hidden="1">
      <c r="A208" s="102"/>
      <c r="B208" s="53"/>
      <c r="C208" s="54"/>
      <c r="D208" s="233"/>
      <c r="E208" s="233"/>
      <c r="F208" s="256"/>
      <c r="G208" s="256"/>
      <c r="H208" s="87"/>
      <c r="I208" s="248"/>
      <c r="J208" s="104">
        <f t="shared" si="15"/>
      </c>
      <c r="K208" s="58"/>
      <c r="L208" s="59"/>
      <c r="N208" s="103" t="b">
        <f t="shared" si="16"/>
        <v>0</v>
      </c>
      <c r="R208" s="103" t="b">
        <f aca="true" t="shared" si="17" ref="R208:R250">AND(B207="",NOT(N208))</f>
        <v>1</v>
      </c>
    </row>
    <row r="209" spans="1:18" s="103" customFormat="1" ht="12.75" hidden="1">
      <c r="A209" s="102"/>
      <c r="B209" s="53"/>
      <c r="C209" s="54"/>
      <c r="D209" s="233"/>
      <c r="E209" s="233"/>
      <c r="F209" s="256"/>
      <c r="G209" s="256"/>
      <c r="H209" s="87"/>
      <c r="I209" s="248"/>
      <c r="J209" s="104">
        <f t="shared" si="15"/>
      </c>
      <c r="K209" s="58"/>
      <c r="L209" s="59"/>
      <c r="N209" s="103" t="b">
        <f t="shared" si="16"/>
        <v>0</v>
      </c>
      <c r="R209" s="103" t="b">
        <f t="shared" si="17"/>
        <v>1</v>
      </c>
    </row>
    <row r="210" spans="1:18" s="103" customFormat="1" ht="12.75" hidden="1">
      <c r="A210" s="102"/>
      <c r="B210" s="53"/>
      <c r="C210" s="54"/>
      <c r="D210" s="233"/>
      <c r="E210" s="233"/>
      <c r="F210" s="256"/>
      <c r="G210" s="256"/>
      <c r="H210" s="87"/>
      <c r="I210" s="248"/>
      <c r="J210" s="104">
        <f t="shared" si="15"/>
      </c>
      <c r="K210" s="58"/>
      <c r="L210" s="59"/>
      <c r="N210" s="103" t="b">
        <f t="shared" si="16"/>
        <v>0</v>
      </c>
      <c r="R210" s="103" t="b">
        <f t="shared" si="17"/>
        <v>1</v>
      </c>
    </row>
    <row r="211" spans="1:18" s="103" customFormat="1" ht="12.75" hidden="1">
      <c r="A211" s="102"/>
      <c r="B211" s="53"/>
      <c r="C211" s="54"/>
      <c r="D211" s="233"/>
      <c r="E211" s="233"/>
      <c r="F211" s="256"/>
      <c r="G211" s="256"/>
      <c r="H211" s="87"/>
      <c r="I211" s="248"/>
      <c r="J211" s="104">
        <f t="shared" si="15"/>
      </c>
      <c r="K211" s="58"/>
      <c r="L211" s="59"/>
      <c r="N211" s="103" t="b">
        <f t="shared" si="16"/>
        <v>0</v>
      </c>
      <c r="R211" s="103" t="b">
        <f t="shared" si="17"/>
        <v>1</v>
      </c>
    </row>
    <row r="212" spans="1:18" s="103" customFormat="1" ht="12.75" hidden="1">
      <c r="A212" s="102"/>
      <c r="B212" s="53"/>
      <c r="C212" s="54"/>
      <c r="D212" s="233"/>
      <c r="E212" s="233"/>
      <c r="F212" s="256"/>
      <c r="G212" s="256"/>
      <c r="H212" s="87"/>
      <c r="I212" s="248"/>
      <c r="J212" s="104">
        <f t="shared" si="15"/>
      </c>
      <c r="K212" s="58"/>
      <c r="L212" s="59"/>
      <c r="N212" s="103" t="b">
        <f t="shared" si="16"/>
        <v>0</v>
      </c>
      <c r="R212" s="103" t="b">
        <f t="shared" si="17"/>
        <v>1</v>
      </c>
    </row>
    <row r="213" spans="1:18" s="103" customFormat="1" ht="12.75" hidden="1">
      <c r="A213" s="102"/>
      <c r="B213" s="53"/>
      <c r="C213" s="54"/>
      <c r="D213" s="233"/>
      <c r="E213" s="233"/>
      <c r="F213" s="256"/>
      <c r="G213" s="256"/>
      <c r="H213" s="87"/>
      <c r="I213" s="248"/>
      <c r="J213" s="104">
        <f t="shared" si="15"/>
      </c>
      <c r="K213" s="58"/>
      <c r="L213" s="59"/>
      <c r="N213" s="103" t="b">
        <f t="shared" si="16"/>
        <v>0</v>
      </c>
      <c r="R213" s="103" t="b">
        <f t="shared" si="17"/>
        <v>1</v>
      </c>
    </row>
    <row r="214" spans="1:18" s="103" customFormat="1" ht="12.75" hidden="1">
      <c r="A214" s="102"/>
      <c r="B214" s="53"/>
      <c r="C214" s="54"/>
      <c r="D214" s="233"/>
      <c r="E214" s="233"/>
      <c r="F214" s="256"/>
      <c r="G214" s="256"/>
      <c r="H214" s="87"/>
      <c r="I214" s="248"/>
      <c r="J214" s="104">
        <f t="shared" si="15"/>
      </c>
      <c r="K214" s="58"/>
      <c r="L214" s="59"/>
      <c r="N214" s="103" t="b">
        <f t="shared" si="16"/>
        <v>0</v>
      </c>
      <c r="R214" s="103" t="b">
        <f t="shared" si="17"/>
        <v>1</v>
      </c>
    </row>
    <row r="215" spans="1:18" s="103" customFormat="1" ht="12.75" hidden="1">
      <c r="A215" s="102"/>
      <c r="B215" s="53"/>
      <c r="C215" s="54"/>
      <c r="D215" s="233"/>
      <c r="E215" s="233"/>
      <c r="F215" s="256"/>
      <c r="G215" s="256"/>
      <c r="H215" s="87"/>
      <c r="I215" s="248"/>
      <c r="J215" s="104">
        <f t="shared" si="15"/>
      </c>
      <c r="K215" s="58"/>
      <c r="L215" s="59"/>
      <c r="N215" s="103" t="b">
        <f t="shared" si="16"/>
        <v>0</v>
      </c>
      <c r="R215" s="103" t="b">
        <f t="shared" si="17"/>
        <v>1</v>
      </c>
    </row>
    <row r="216" spans="1:18" s="103" customFormat="1" ht="12.75" hidden="1">
      <c r="A216" s="102"/>
      <c r="B216" s="53"/>
      <c r="C216" s="54"/>
      <c r="D216" s="233"/>
      <c r="E216" s="233"/>
      <c r="F216" s="256"/>
      <c r="G216" s="256"/>
      <c r="H216" s="87"/>
      <c r="I216" s="248"/>
      <c r="J216" s="104">
        <f t="shared" si="15"/>
      </c>
      <c r="K216" s="58"/>
      <c r="L216" s="59"/>
      <c r="N216" s="103" t="b">
        <f t="shared" si="16"/>
        <v>0</v>
      </c>
      <c r="R216" s="103" t="b">
        <f t="shared" si="17"/>
        <v>1</v>
      </c>
    </row>
    <row r="217" spans="1:18" s="103" customFormat="1" ht="12.75" hidden="1">
      <c r="A217" s="102"/>
      <c r="B217" s="53"/>
      <c r="C217" s="54"/>
      <c r="D217" s="233"/>
      <c r="E217" s="233"/>
      <c r="F217" s="256"/>
      <c r="G217" s="256"/>
      <c r="H217" s="87"/>
      <c r="I217" s="248"/>
      <c r="J217" s="104">
        <f t="shared" si="15"/>
      </c>
      <c r="K217" s="58"/>
      <c r="L217" s="59"/>
      <c r="N217" s="103" t="b">
        <f t="shared" si="16"/>
        <v>0</v>
      </c>
      <c r="R217" s="103" t="b">
        <f t="shared" si="17"/>
        <v>1</v>
      </c>
    </row>
    <row r="218" spans="1:18" s="103" customFormat="1" ht="12.75" hidden="1">
      <c r="A218" s="102"/>
      <c r="B218" s="53"/>
      <c r="C218" s="54"/>
      <c r="D218" s="233"/>
      <c r="E218" s="233"/>
      <c r="F218" s="256"/>
      <c r="G218" s="256"/>
      <c r="H218" s="87"/>
      <c r="I218" s="248"/>
      <c r="J218" s="104">
        <f t="shared" si="15"/>
      </c>
      <c r="K218" s="58"/>
      <c r="L218" s="59"/>
      <c r="N218" s="103" t="b">
        <f t="shared" si="16"/>
        <v>0</v>
      </c>
      <c r="R218" s="103" t="b">
        <f t="shared" si="17"/>
        <v>1</v>
      </c>
    </row>
    <row r="219" spans="1:18" s="103" customFormat="1" ht="12.75" hidden="1">
      <c r="A219" s="102"/>
      <c r="B219" s="53"/>
      <c r="C219" s="54"/>
      <c r="D219" s="233"/>
      <c r="E219" s="233"/>
      <c r="F219" s="256"/>
      <c r="G219" s="256"/>
      <c r="H219" s="87"/>
      <c r="I219" s="248"/>
      <c r="J219" s="104">
        <f t="shared" si="15"/>
      </c>
      <c r="K219" s="58"/>
      <c r="L219" s="59"/>
      <c r="N219" s="103" t="b">
        <f t="shared" si="16"/>
        <v>0</v>
      </c>
      <c r="R219" s="103" t="b">
        <f t="shared" si="17"/>
        <v>1</v>
      </c>
    </row>
    <row r="220" spans="1:18" s="103" customFormat="1" ht="12.75" hidden="1">
      <c r="A220" s="102"/>
      <c r="B220" s="53"/>
      <c r="C220" s="54"/>
      <c r="D220" s="233"/>
      <c r="E220" s="233"/>
      <c r="F220" s="256"/>
      <c r="G220" s="256"/>
      <c r="H220" s="87"/>
      <c r="I220" s="248"/>
      <c r="J220" s="104">
        <f t="shared" si="15"/>
      </c>
      <c r="K220" s="58"/>
      <c r="L220" s="59"/>
      <c r="N220" s="103" t="b">
        <f t="shared" si="16"/>
        <v>0</v>
      </c>
      <c r="R220" s="103" t="b">
        <f t="shared" si="17"/>
        <v>1</v>
      </c>
    </row>
    <row r="221" spans="1:18" s="103" customFormat="1" ht="12.75" hidden="1">
      <c r="A221" s="102"/>
      <c r="B221" s="53"/>
      <c r="C221" s="54"/>
      <c r="D221" s="233"/>
      <c r="E221" s="233"/>
      <c r="F221" s="256"/>
      <c r="G221" s="256"/>
      <c r="H221" s="87"/>
      <c r="I221" s="248"/>
      <c r="J221" s="104">
        <f t="shared" si="15"/>
      </c>
      <c r="K221" s="58"/>
      <c r="L221" s="59"/>
      <c r="N221" s="103" t="b">
        <f t="shared" si="16"/>
        <v>0</v>
      </c>
      <c r="R221" s="103" t="b">
        <f t="shared" si="17"/>
        <v>1</v>
      </c>
    </row>
    <row r="222" spans="1:18" s="103" customFormat="1" ht="12.75" hidden="1">
      <c r="A222" s="102"/>
      <c r="B222" s="53"/>
      <c r="C222" s="54"/>
      <c r="D222" s="233"/>
      <c r="E222" s="233"/>
      <c r="F222" s="256"/>
      <c r="G222" s="256"/>
      <c r="H222" s="87"/>
      <c r="I222" s="248"/>
      <c r="J222" s="104">
        <f t="shared" si="15"/>
      </c>
      <c r="K222" s="58"/>
      <c r="L222" s="59"/>
      <c r="N222" s="103" t="b">
        <f t="shared" si="16"/>
        <v>0</v>
      </c>
      <c r="R222" s="103" t="b">
        <f t="shared" si="17"/>
        <v>1</v>
      </c>
    </row>
    <row r="223" spans="1:18" s="103" customFormat="1" ht="12.75" hidden="1">
      <c r="A223" s="102"/>
      <c r="B223" s="53"/>
      <c r="C223" s="54"/>
      <c r="D223" s="233"/>
      <c r="E223" s="233"/>
      <c r="F223" s="256"/>
      <c r="G223" s="256"/>
      <c r="H223" s="87"/>
      <c r="I223" s="248"/>
      <c r="J223" s="104">
        <f t="shared" si="15"/>
      </c>
      <c r="K223" s="58"/>
      <c r="L223" s="59"/>
      <c r="N223" s="103" t="b">
        <f t="shared" si="16"/>
        <v>0</v>
      </c>
      <c r="R223" s="103" t="b">
        <f t="shared" si="17"/>
        <v>1</v>
      </c>
    </row>
    <row r="224" spans="1:18" s="103" customFormat="1" ht="12.75" hidden="1">
      <c r="A224" s="102"/>
      <c r="B224" s="53"/>
      <c r="C224" s="54"/>
      <c r="D224" s="233"/>
      <c r="E224" s="233"/>
      <c r="F224" s="256"/>
      <c r="G224" s="256"/>
      <c r="H224" s="87"/>
      <c r="I224" s="248"/>
      <c r="J224" s="104">
        <f t="shared" si="15"/>
      </c>
      <c r="K224" s="58"/>
      <c r="L224" s="59"/>
      <c r="N224" s="103" t="b">
        <f t="shared" si="16"/>
        <v>0</v>
      </c>
      <c r="R224" s="103" t="b">
        <f t="shared" si="17"/>
        <v>1</v>
      </c>
    </row>
    <row r="225" spans="1:18" s="103" customFormat="1" ht="12.75" hidden="1">
      <c r="A225" s="102"/>
      <c r="B225" s="53"/>
      <c r="C225" s="54"/>
      <c r="D225" s="233"/>
      <c r="E225" s="233"/>
      <c r="F225" s="256"/>
      <c r="G225" s="256"/>
      <c r="H225" s="87"/>
      <c r="I225" s="248"/>
      <c r="J225" s="104">
        <f t="shared" si="15"/>
      </c>
      <c r="K225" s="58"/>
      <c r="L225" s="59"/>
      <c r="N225" s="103" t="b">
        <f t="shared" si="16"/>
        <v>0</v>
      </c>
      <c r="R225" s="103" t="b">
        <f t="shared" si="17"/>
        <v>1</v>
      </c>
    </row>
    <row r="226" spans="1:18" s="103" customFormat="1" ht="12.75" hidden="1">
      <c r="A226" s="102"/>
      <c r="B226" s="53"/>
      <c r="C226" s="54"/>
      <c r="D226" s="233"/>
      <c r="E226" s="233"/>
      <c r="F226" s="256"/>
      <c r="G226" s="256"/>
      <c r="H226" s="87"/>
      <c r="I226" s="248"/>
      <c r="J226" s="104">
        <f t="shared" si="15"/>
      </c>
      <c r="K226" s="58"/>
      <c r="L226" s="59"/>
      <c r="N226" s="103" t="b">
        <f t="shared" si="16"/>
        <v>0</v>
      </c>
      <c r="R226" s="103" t="b">
        <f t="shared" si="17"/>
        <v>1</v>
      </c>
    </row>
    <row r="227" spans="1:18" s="103" customFormat="1" ht="12.75" hidden="1">
      <c r="A227" s="102"/>
      <c r="B227" s="53"/>
      <c r="C227" s="54"/>
      <c r="D227" s="233"/>
      <c r="E227" s="233"/>
      <c r="F227" s="256"/>
      <c r="G227" s="256"/>
      <c r="H227" s="87"/>
      <c r="I227" s="248"/>
      <c r="J227" s="104">
        <f t="shared" si="15"/>
      </c>
      <c r="K227" s="58"/>
      <c r="L227" s="59"/>
      <c r="N227" s="103" t="b">
        <f t="shared" si="16"/>
        <v>0</v>
      </c>
      <c r="R227" s="103" t="b">
        <f t="shared" si="17"/>
        <v>1</v>
      </c>
    </row>
    <row r="228" spans="1:18" s="103" customFormat="1" ht="12.75" hidden="1">
      <c r="A228" s="102"/>
      <c r="B228" s="53"/>
      <c r="C228" s="54"/>
      <c r="D228" s="233"/>
      <c r="E228" s="233"/>
      <c r="F228" s="256"/>
      <c r="G228" s="256"/>
      <c r="H228" s="87"/>
      <c r="I228" s="248"/>
      <c r="J228" s="104">
        <f t="shared" si="15"/>
      </c>
      <c r="K228" s="58"/>
      <c r="L228" s="59"/>
      <c r="N228" s="103" t="b">
        <f t="shared" si="16"/>
        <v>0</v>
      </c>
      <c r="R228" s="103" t="b">
        <f t="shared" si="17"/>
        <v>1</v>
      </c>
    </row>
    <row r="229" spans="1:18" s="103" customFormat="1" ht="12.75" hidden="1">
      <c r="A229" s="102"/>
      <c r="B229" s="53"/>
      <c r="C229" s="54"/>
      <c r="D229" s="233"/>
      <c r="E229" s="233"/>
      <c r="F229" s="256"/>
      <c r="G229" s="256"/>
      <c r="H229" s="87"/>
      <c r="I229" s="248"/>
      <c r="J229" s="104">
        <f t="shared" si="15"/>
      </c>
      <c r="K229" s="58"/>
      <c r="L229" s="59"/>
      <c r="N229" s="103" t="b">
        <f t="shared" si="16"/>
        <v>0</v>
      </c>
      <c r="R229" s="103" t="b">
        <f t="shared" si="17"/>
        <v>1</v>
      </c>
    </row>
    <row r="230" spans="1:18" s="103" customFormat="1" ht="12.75" hidden="1">
      <c r="A230" s="102"/>
      <c r="B230" s="53"/>
      <c r="C230" s="54"/>
      <c r="D230" s="233"/>
      <c r="E230" s="233"/>
      <c r="F230" s="256"/>
      <c r="G230" s="256"/>
      <c r="H230" s="87"/>
      <c r="I230" s="248"/>
      <c r="J230" s="104">
        <f t="shared" si="15"/>
      </c>
      <c r="K230" s="58"/>
      <c r="L230" s="59"/>
      <c r="N230" s="103" t="b">
        <f t="shared" si="16"/>
        <v>0</v>
      </c>
      <c r="R230" s="103" t="b">
        <f t="shared" si="17"/>
        <v>1</v>
      </c>
    </row>
    <row r="231" spans="1:18" s="103" customFormat="1" ht="12.75" hidden="1">
      <c r="A231" s="102"/>
      <c r="B231" s="53"/>
      <c r="C231" s="54"/>
      <c r="D231" s="233"/>
      <c r="E231" s="233"/>
      <c r="F231" s="256"/>
      <c r="G231" s="256"/>
      <c r="H231" s="87"/>
      <c r="I231" s="248"/>
      <c r="J231" s="104">
        <f t="shared" si="15"/>
      </c>
      <c r="K231" s="58"/>
      <c r="L231" s="59"/>
      <c r="N231" s="103" t="b">
        <f t="shared" si="16"/>
        <v>0</v>
      </c>
      <c r="R231" s="103" t="b">
        <f t="shared" si="17"/>
        <v>1</v>
      </c>
    </row>
    <row r="232" spans="1:18" s="103" customFormat="1" ht="12.75" hidden="1">
      <c r="A232" s="102"/>
      <c r="B232" s="53"/>
      <c r="C232" s="54"/>
      <c r="D232" s="233"/>
      <c r="E232" s="233"/>
      <c r="F232" s="256"/>
      <c r="G232" s="256"/>
      <c r="H232" s="87"/>
      <c r="I232" s="248"/>
      <c r="J232" s="104">
        <f t="shared" si="15"/>
      </c>
      <c r="K232" s="58"/>
      <c r="L232" s="59"/>
      <c r="N232" s="103" t="b">
        <f t="shared" si="16"/>
        <v>0</v>
      </c>
      <c r="R232" s="103" t="b">
        <f t="shared" si="17"/>
        <v>1</v>
      </c>
    </row>
    <row r="233" spans="1:18" s="103" customFormat="1" ht="12.75" hidden="1">
      <c r="A233" s="102"/>
      <c r="B233" s="53"/>
      <c r="C233" s="54"/>
      <c r="D233" s="233"/>
      <c r="E233" s="233"/>
      <c r="F233" s="256"/>
      <c r="G233" s="256"/>
      <c r="H233" s="87"/>
      <c r="I233" s="248"/>
      <c r="J233" s="104">
        <f t="shared" si="15"/>
      </c>
      <c r="K233" s="58"/>
      <c r="L233" s="59"/>
      <c r="N233" s="103" t="b">
        <f t="shared" si="16"/>
        <v>0</v>
      </c>
      <c r="R233" s="103" t="b">
        <f t="shared" si="17"/>
        <v>1</v>
      </c>
    </row>
    <row r="234" spans="1:18" s="103" customFormat="1" ht="12.75" hidden="1">
      <c r="A234" s="102"/>
      <c r="B234" s="53"/>
      <c r="C234" s="54"/>
      <c r="D234" s="233"/>
      <c r="E234" s="233"/>
      <c r="F234" s="256"/>
      <c r="G234" s="256"/>
      <c r="H234" s="87"/>
      <c r="I234" s="248"/>
      <c r="J234" s="104">
        <f t="shared" si="15"/>
      </c>
      <c r="K234" s="58"/>
      <c r="L234" s="59"/>
      <c r="N234" s="103" t="b">
        <f t="shared" si="16"/>
        <v>0</v>
      </c>
      <c r="R234" s="103" t="b">
        <f t="shared" si="17"/>
        <v>1</v>
      </c>
    </row>
    <row r="235" spans="1:18" s="103" customFormat="1" ht="12.75" hidden="1">
      <c r="A235" s="102"/>
      <c r="B235" s="53"/>
      <c r="C235" s="54"/>
      <c r="D235" s="233"/>
      <c r="E235" s="233"/>
      <c r="F235" s="256"/>
      <c r="G235" s="256"/>
      <c r="H235" s="87"/>
      <c r="I235" s="248"/>
      <c r="J235" s="104">
        <f t="shared" si="15"/>
      </c>
      <c r="K235" s="58"/>
      <c r="L235" s="59"/>
      <c r="N235" s="103" t="b">
        <f t="shared" si="16"/>
        <v>0</v>
      </c>
      <c r="R235" s="103" t="b">
        <f t="shared" si="17"/>
        <v>1</v>
      </c>
    </row>
    <row r="236" spans="1:18" s="103" customFormat="1" ht="12.75" hidden="1">
      <c r="A236" s="102"/>
      <c r="B236" s="53"/>
      <c r="C236" s="54"/>
      <c r="D236" s="233"/>
      <c r="E236" s="233"/>
      <c r="F236" s="256"/>
      <c r="G236" s="256"/>
      <c r="H236" s="87"/>
      <c r="I236" s="248"/>
      <c r="J236" s="104">
        <f t="shared" si="15"/>
      </c>
      <c r="K236" s="58"/>
      <c r="L236" s="59"/>
      <c r="N236" s="103" t="b">
        <f t="shared" si="16"/>
        <v>0</v>
      </c>
      <c r="R236" s="103" t="b">
        <f t="shared" si="17"/>
        <v>1</v>
      </c>
    </row>
    <row r="237" spans="1:18" s="103" customFormat="1" ht="12.75" hidden="1">
      <c r="A237" s="102"/>
      <c r="B237" s="53"/>
      <c r="C237" s="54"/>
      <c r="D237" s="233"/>
      <c r="E237" s="233"/>
      <c r="F237" s="256"/>
      <c r="G237" s="256"/>
      <c r="H237" s="87"/>
      <c r="I237" s="248"/>
      <c r="J237" s="104">
        <f t="shared" si="15"/>
      </c>
      <c r="K237" s="58"/>
      <c r="L237" s="59"/>
      <c r="N237" s="103" t="b">
        <f t="shared" si="16"/>
        <v>0</v>
      </c>
      <c r="R237" s="103" t="b">
        <f t="shared" si="17"/>
        <v>1</v>
      </c>
    </row>
    <row r="238" spans="1:18" s="103" customFormat="1" ht="12.75" hidden="1">
      <c r="A238" s="102"/>
      <c r="B238" s="53"/>
      <c r="C238" s="54"/>
      <c r="D238" s="233"/>
      <c r="E238" s="233"/>
      <c r="F238" s="256"/>
      <c r="G238" s="256"/>
      <c r="H238" s="87"/>
      <c r="I238" s="248"/>
      <c r="J238" s="104">
        <f t="shared" si="15"/>
      </c>
      <c r="K238" s="58"/>
      <c r="L238" s="59"/>
      <c r="N238" s="103" t="b">
        <f t="shared" si="16"/>
        <v>0</v>
      </c>
      <c r="R238" s="103" t="b">
        <f t="shared" si="17"/>
        <v>1</v>
      </c>
    </row>
    <row r="239" spans="1:18" s="103" customFormat="1" ht="12.75" hidden="1">
      <c r="A239" s="102"/>
      <c r="B239" s="53"/>
      <c r="C239" s="54"/>
      <c r="D239" s="233"/>
      <c r="E239" s="233"/>
      <c r="F239" s="256"/>
      <c r="G239" s="256"/>
      <c r="H239" s="87"/>
      <c r="I239" s="248"/>
      <c r="J239" s="104">
        <f t="shared" si="15"/>
      </c>
      <c r="K239" s="58"/>
      <c r="L239" s="59"/>
      <c r="N239" s="103" t="b">
        <f t="shared" si="16"/>
        <v>0</v>
      </c>
      <c r="R239" s="103" t="b">
        <f t="shared" si="17"/>
        <v>1</v>
      </c>
    </row>
    <row r="240" spans="1:18" s="103" customFormat="1" ht="12.75" hidden="1">
      <c r="A240" s="102"/>
      <c r="B240" s="53"/>
      <c r="C240" s="54"/>
      <c r="D240" s="233"/>
      <c r="E240" s="233"/>
      <c r="F240" s="256"/>
      <c r="G240" s="256"/>
      <c r="H240" s="87"/>
      <c r="I240" s="248"/>
      <c r="J240" s="104">
        <f t="shared" si="15"/>
      </c>
      <c r="K240" s="58"/>
      <c r="L240" s="59"/>
      <c r="N240" s="103" t="b">
        <f t="shared" si="16"/>
        <v>0</v>
      </c>
      <c r="R240" s="103" t="b">
        <f t="shared" si="17"/>
        <v>1</v>
      </c>
    </row>
    <row r="241" spans="1:18" s="103" customFormat="1" ht="12.75" hidden="1">
      <c r="A241" s="102"/>
      <c r="B241" s="53"/>
      <c r="C241" s="54"/>
      <c r="D241" s="233"/>
      <c r="E241" s="233"/>
      <c r="F241" s="256"/>
      <c r="G241" s="256"/>
      <c r="H241" s="87"/>
      <c r="I241" s="248"/>
      <c r="J241" s="104">
        <f t="shared" si="15"/>
      </c>
      <c r="K241" s="58"/>
      <c r="L241" s="59"/>
      <c r="N241" s="103" t="b">
        <f t="shared" si="16"/>
        <v>0</v>
      </c>
      <c r="R241" s="103" t="b">
        <f t="shared" si="17"/>
        <v>1</v>
      </c>
    </row>
    <row r="242" spans="1:18" s="103" customFormat="1" ht="12.75" hidden="1">
      <c r="A242" s="102"/>
      <c r="B242" s="53"/>
      <c r="C242" s="54"/>
      <c r="D242" s="233"/>
      <c r="E242" s="233"/>
      <c r="F242" s="256"/>
      <c r="G242" s="256"/>
      <c r="H242" s="87"/>
      <c r="I242" s="248"/>
      <c r="J242" s="104">
        <f t="shared" si="15"/>
      </c>
      <c r="K242" s="58"/>
      <c r="L242" s="59"/>
      <c r="N242" s="103" t="b">
        <f t="shared" si="16"/>
        <v>0</v>
      </c>
      <c r="R242" s="103" t="b">
        <f t="shared" si="17"/>
        <v>1</v>
      </c>
    </row>
    <row r="243" spans="1:18" s="103" customFormat="1" ht="12.75" hidden="1">
      <c r="A243" s="102"/>
      <c r="B243" s="53"/>
      <c r="C243" s="54"/>
      <c r="D243" s="233"/>
      <c r="E243" s="233"/>
      <c r="F243" s="256"/>
      <c r="G243" s="256"/>
      <c r="H243" s="87"/>
      <c r="I243" s="248"/>
      <c r="J243" s="104">
        <f t="shared" si="15"/>
      </c>
      <c r="K243" s="58"/>
      <c r="L243" s="59"/>
      <c r="N243" s="103" t="b">
        <f t="shared" si="16"/>
        <v>0</v>
      </c>
      <c r="R243" s="103" t="b">
        <f t="shared" si="17"/>
        <v>1</v>
      </c>
    </row>
    <row r="244" spans="1:18" s="103" customFormat="1" ht="12.75" hidden="1">
      <c r="A244" s="102"/>
      <c r="B244" s="53"/>
      <c r="C244" s="54"/>
      <c r="D244" s="233"/>
      <c r="E244" s="233"/>
      <c r="F244" s="256"/>
      <c r="G244" s="256"/>
      <c r="H244" s="87"/>
      <c r="I244" s="248"/>
      <c r="J244" s="104">
        <f t="shared" si="15"/>
      </c>
      <c r="K244" s="58"/>
      <c r="L244" s="59"/>
      <c r="N244" s="103" t="b">
        <f t="shared" si="16"/>
        <v>0</v>
      </c>
      <c r="R244" s="103" t="b">
        <f t="shared" si="17"/>
        <v>1</v>
      </c>
    </row>
    <row r="245" spans="1:18" s="103" customFormat="1" ht="12.75" hidden="1">
      <c r="A245" s="102"/>
      <c r="B245" s="53"/>
      <c r="C245" s="54"/>
      <c r="D245" s="233"/>
      <c r="E245" s="233"/>
      <c r="F245" s="256"/>
      <c r="G245" s="256"/>
      <c r="H245" s="87"/>
      <c r="I245" s="248"/>
      <c r="J245" s="104">
        <f t="shared" si="15"/>
      </c>
      <c r="K245" s="58"/>
      <c r="L245" s="59"/>
      <c r="N245" s="103" t="b">
        <f t="shared" si="16"/>
        <v>0</v>
      </c>
      <c r="R245" s="103" t="b">
        <f t="shared" si="17"/>
        <v>1</v>
      </c>
    </row>
    <row r="246" spans="1:18" s="103" customFormat="1" ht="12.75" hidden="1">
      <c r="A246" s="102"/>
      <c r="B246" s="53"/>
      <c r="C246" s="54"/>
      <c r="D246" s="233"/>
      <c r="E246" s="233"/>
      <c r="F246" s="256"/>
      <c r="G246" s="256"/>
      <c r="H246" s="87"/>
      <c r="I246" s="248"/>
      <c r="J246" s="104">
        <f t="shared" si="15"/>
      </c>
      <c r="K246" s="58"/>
      <c r="L246" s="59"/>
      <c r="N246" s="103" t="b">
        <f t="shared" si="16"/>
        <v>0</v>
      </c>
      <c r="R246" s="103" t="b">
        <f t="shared" si="17"/>
        <v>1</v>
      </c>
    </row>
    <row r="247" spans="1:18" s="103" customFormat="1" ht="12.75" hidden="1">
      <c r="A247" s="102"/>
      <c r="B247" s="53"/>
      <c r="C247" s="54"/>
      <c r="D247" s="233"/>
      <c r="E247" s="233"/>
      <c r="F247" s="256"/>
      <c r="G247" s="256"/>
      <c r="H247" s="87"/>
      <c r="I247" s="248"/>
      <c r="J247" s="104">
        <f t="shared" si="15"/>
      </c>
      <c r="K247" s="58"/>
      <c r="L247" s="59"/>
      <c r="N247" s="103" t="b">
        <f t="shared" si="16"/>
        <v>0</v>
      </c>
      <c r="R247" s="103" t="b">
        <f t="shared" si="17"/>
        <v>1</v>
      </c>
    </row>
    <row r="248" spans="1:18" s="103" customFormat="1" ht="12.75" hidden="1">
      <c r="A248" s="102"/>
      <c r="B248" s="53"/>
      <c r="C248" s="54"/>
      <c r="D248" s="233"/>
      <c r="E248" s="233"/>
      <c r="F248" s="256"/>
      <c r="G248" s="256"/>
      <c r="H248" s="87"/>
      <c r="I248" s="248"/>
      <c r="J248" s="104">
        <f t="shared" si="15"/>
      </c>
      <c r="K248" s="58"/>
      <c r="L248" s="59"/>
      <c r="N248" s="103" t="b">
        <f t="shared" si="16"/>
        <v>0</v>
      </c>
      <c r="R248" s="103" t="b">
        <f t="shared" si="17"/>
        <v>1</v>
      </c>
    </row>
    <row r="249" spans="1:18" s="103" customFormat="1" ht="12.75" hidden="1">
      <c r="A249" s="102"/>
      <c r="B249" s="53"/>
      <c r="C249" s="54"/>
      <c r="D249" s="233"/>
      <c r="E249" s="233"/>
      <c r="F249" s="256"/>
      <c r="G249" s="256"/>
      <c r="H249" s="87"/>
      <c r="I249" s="248"/>
      <c r="J249" s="104">
        <f t="shared" si="15"/>
      </c>
      <c r="K249" s="58"/>
      <c r="L249" s="59"/>
      <c r="N249" s="103" t="b">
        <f t="shared" si="16"/>
        <v>0</v>
      </c>
      <c r="R249" s="103" t="b">
        <f t="shared" si="17"/>
        <v>1</v>
      </c>
    </row>
    <row r="250" spans="1:18" s="103" customFormat="1" ht="12.75" hidden="1">
      <c r="A250" s="102"/>
      <c r="B250" s="53"/>
      <c r="C250" s="54"/>
      <c r="D250" s="233"/>
      <c r="E250" s="233"/>
      <c r="F250" s="256"/>
      <c r="G250" s="256"/>
      <c r="H250" s="87"/>
      <c r="I250" s="248"/>
      <c r="J250" s="104">
        <f t="shared" si="15"/>
      </c>
      <c r="K250" s="58"/>
      <c r="L250" s="59"/>
      <c r="N250" s="103" t="b">
        <f t="shared" si="16"/>
        <v>0</v>
      </c>
      <c r="R250" s="103" t="b">
        <f t="shared" si="17"/>
        <v>1</v>
      </c>
    </row>
    <row r="251" spans="1:12" s="74" customFormat="1" ht="15" customHeight="1">
      <c r="A251" s="72"/>
      <c r="B251" s="338" t="s">
        <v>146</v>
      </c>
      <c r="C251" s="339"/>
      <c r="D251" s="339"/>
      <c r="E251" s="339"/>
      <c r="F251" s="339"/>
      <c r="G251" s="339"/>
      <c r="H251" s="339"/>
      <c r="I251" s="340"/>
      <c r="J251" s="106">
        <f>SUM(J207:J250)</f>
        <v>0</v>
      </c>
      <c r="K251" s="107"/>
      <c r="L251" s="59"/>
    </row>
    <row r="252" spans="1:18" s="100" customFormat="1" ht="15" customHeight="1">
      <c r="A252" s="98"/>
      <c r="B252" s="323" t="s">
        <v>147</v>
      </c>
      <c r="C252" s="324"/>
      <c r="D252" s="324"/>
      <c r="E252" s="324"/>
      <c r="F252" s="324"/>
      <c r="G252" s="324"/>
      <c r="H252" s="324"/>
      <c r="I252" s="325"/>
      <c r="J252" s="75">
        <f>J205+J251</f>
        <v>465.74145675056707</v>
      </c>
      <c r="K252" s="70"/>
      <c r="L252" s="98"/>
      <c r="R252" s="74"/>
    </row>
    <row r="253" spans="1:18" s="100" customFormat="1" ht="12.75" hidden="1">
      <c r="A253" s="98"/>
      <c r="B253" s="326">
        <f>IF(OR(OR(N136:N165),OR(N166:N195),OR(N196:N225),OR(N226:N250)),"INCOMPLETE","")</f>
      </c>
      <c r="C253" s="326"/>
      <c r="D253" s="326"/>
      <c r="E253" s="326"/>
      <c r="F253" s="326"/>
      <c r="G253" s="326"/>
      <c r="H253" s="326"/>
      <c r="I253" s="326"/>
      <c r="J253" s="326"/>
      <c r="K253" s="326"/>
      <c r="L253" s="98"/>
      <c r="R253" s="74" t="b">
        <f>B253=""</f>
        <v>1</v>
      </c>
    </row>
    <row r="254" spans="1:18" s="100" customFormat="1" ht="9.75" customHeight="1">
      <c r="A254" s="98"/>
      <c r="B254" s="98"/>
      <c r="C254" s="98"/>
      <c r="D254" s="98"/>
      <c r="E254" s="98"/>
      <c r="F254" s="98"/>
      <c r="G254" s="98"/>
      <c r="H254" s="98"/>
      <c r="I254" s="98"/>
      <c r="J254" s="98"/>
      <c r="K254" s="98"/>
      <c r="L254" s="98"/>
      <c r="R254" s="74"/>
    </row>
    <row r="255" spans="1:18" s="100" customFormat="1" ht="15" customHeight="1">
      <c r="A255" s="98"/>
      <c r="B255" s="327" t="s">
        <v>132</v>
      </c>
      <c r="C255" s="327"/>
      <c r="D255" s="327"/>
      <c r="E255" s="98"/>
      <c r="F255" s="98"/>
      <c r="G255" s="98"/>
      <c r="H255" s="98"/>
      <c r="I255" s="98"/>
      <c r="J255" s="98"/>
      <c r="K255" s="98"/>
      <c r="L255" s="98"/>
      <c r="R255" s="74"/>
    </row>
    <row r="256" spans="1:18" s="100" customFormat="1" ht="31.5" customHeight="1">
      <c r="A256" s="98"/>
      <c r="B256" s="226" t="s">
        <v>150</v>
      </c>
      <c r="C256" s="224" t="s">
        <v>151</v>
      </c>
      <c r="D256" s="227" t="s">
        <v>152</v>
      </c>
      <c r="E256" s="224" t="s">
        <v>153</v>
      </c>
      <c r="F256" s="224" t="s">
        <v>154</v>
      </c>
      <c r="G256" s="224" t="s">
        <v>155</v>
      </c>
      <c r="H256" s="224" t="s">
        <v>140</v>
      </c>
      <c r="I256" s="224" t="s">
        <v>141</v>
      </c>
      <c r="J256" s="224" t="s">
        <v>156</v>
      </c>
      <c r="K256" s="225" t="s">
        <v>144</v>
      </c>
      <c r="L256" s="98"/>
      <c r="R256" s="74"/>
    </row>
    <row r="257" spans="1:18" s="100" customFormat="1" ht="63.75">
      <c r="A257" s="98"/>
      <c r="B257" s="54" t="s">
        <v>238</v>
      </c>
      <c r="C257" s="54" t="s">
        <v>239</v>
      </c>
      <c r="D257" s="233" t="s">
        <v>209</v>
      </c>
      <c r="E257" s="233" t="s">
        <v>209</v>
      </c>
      <c r="F257" s="256">
        <f>17*8</f>
        <v>136</v>
      </c>
      <c r="G257" s="256">
        <v>0</v>
      </c>
      <c r="H257" s="87" t="s">
        <v>207</v>
      </c>
      <c r="I257" s="248">
        <v>11.3175</v>
      </c>
      <c r="J257" s="104">
        <f aca="true" t="shared" si="18" ref="J257:J288">IF(OR(I257&lt;&gt;"",I257&lt;&gt;0),(F257+G257)/I257,"")</f>
        <v>12.016788159929312</v>
      </c>
      <c r="K257" s="54" t="s">
        <v>260</v>
      </c>
      <c r="L257" s="59"/>
      <c r="N257" s="103" t="b">
        <f aca="true" t="shared" si="19" ref="N257:N288">AND(OR(B257="",C257="",D257="",E257="",F257="",G257="",H257=""),B257&amp;C257&amp;D257&amp;E257&amp;F257&amp;G257&amp;H257&amp;K257&lt;&gt;"")</f>
        <v>0</v>
      </c>
      <c r="R257" s="103"/>
    </row>
    <row r="258" spans="1:18" s="100" customFormat="1" ht="25.5">
      <c r="A258" s="98"/>
      <c r="B258" s="54" t="s">
        <v>238</v>
      </c>
      <c r="C258" s="54" t="s">
        <v>239</v>
      </c>
      <c r="D258" s="233" t="s">
        <v>214</v>
      </c>
      <c r="E258" s="233" t="s">
        <v>214</v>
      </c>
      <c r="F258" s="256">
        <f>17*24</f>
        <v>408</v>
      </c>
      <c r="G258" s="256">
        <v>0</v>
      </c>
      <c r="H258" s="87" t="s">
        <v>207</v>
      </c>
      <c r="I258" s="248">
        <v>10.7597</v>
      </c>
      <c r="J258" s="104">
        <f t="shared" si="18"/>
        <v>37.919272842179616</v>
      </c>
      <c r="K258" s="54"/>
      <c r="L258" s="59"/>
      <c r="N258" s="103" t="b">
        <f t="shared" si="19"/>
        <v>0</v>
      </c>
      <c r="R258" s="103" t="b">
        <f aca="true" t="shared" si="20" ref="R258:R289">AND(B257="",NOT(N258))</f>
        <v>0</v>
      </c>
    </row>
    <row r="259" spans="1:18" s="100" customFormat="1" ht="25.5">
      <c r="A259" s="98"/>
      <c r="B259" s="54" t="s">
        <v>238</v>
      </c>
      <c r="C259" s="54" t="s">
        <v>239</v>
      </c>
      <c r="D259" s="233" t="s">
        <v>215</v>
      </c>
      <c r="E259" s="233" t="s">
        <v>215</v>
      </c>
      <c r="F259" s="256">
        <f>17*36</f>
        <v>612</v>
      </c>
      <c r="G259" s="256">
        <v>0</v>
      </c>
      <c r="H259" s="87" t="s">
        <v>207</v>
      </c>
      <c r="I259" s="248">
        <v>10.7353</v>
      </c>
      <c r="J259" s="104">
        <f t="shared" si="18"/>
        <v>57.00818794071893</v>
      </c>
      <c r="K259" s="54"/>
      <c r="L259" s="59"/>
      <c r="N259" s="103" t="b">
        <f t="shared" si="19"/>
        <v>0</v>
      </c>
      <c r="R259" s="103" t="b">
        <f t="shared" si="20"/>
        <v>0</v>
      </c>
    </row>
    <row r="260" spans="1:18" s="100" customFormat="1" ht="12.75">
      <c r="A260" s="98"/>
      <c r="B260" s="54"/>
      <c r="C260" s="54"/>
      <c r="D260" s="233"/>
      <c r="E260" s="233"/>
      <c r="F260" s="256"/>
      <c r="G260" s="256"/>
      <c r="H260" s="87"/>
      <c r="I260" s="248"/>
      <c r="J260" s="104">
        <f t="shared" si="18"/>
      </c>
      <c r="K260" s="54"/>
      <c r="L260" s="59"/>
      <c r="N260" s="103" t="b">
        <f t="shared" si="19"/>
        <v>0</v>
      </c>
      <c r="R260" s="103" t="b">
        <f t="shared" si="20"/>
        <v>0</v>
      </c>
    </row>
    <row r="261" spans="1:18" s="100" customFormat="1" ht="12.75" hidden="1">
      <c r="A261" s="98"/>
      <c r="B261" s="54"/>
      <c r="C261" s="54"/>
      <c r="D261" s="233"/>
      <c r="E261" s="233"/>
      <c r="F261" s="256"/>
      <c r="G261" s="256"/>
      <c r="H261" s="87"/>
      <c r="I261" s="248"/>
      <c r="J261" s="104">
        <f t="shared" si="18"/>
      </c>
      <c r="K261" s="54"/>
      <c r="L261" s="59"/>
      <c r="N261" s="103" t="b">
        <f t="shared" si="19"/>
        <v>0</v>
      </c>
      <c r="R261" s="103" t="b">
        <f t="shared" si="20"/>
        <v>1</v>
      </c>
    </row>
    <row r="262" spans="1:18" s="100" customFormat="1" ht="12.75" hidden="1">
      <c r="A262" s="98"/>
      <c r="B262" s="54"/>
      <c r="C262" s="54"/>
      <c r="D262" s="233"/>
      <c r="E262" s="233"/>
      <c r="F262" s="256"/>
      <c r="G262" s="256"/>
      <c r="H262" s="87"/>
      <c r="I262" s="248"/>
      <c r="J262" s="104">
        <f t="shared" si="18"/>
      </c>
      <c r="K262" s="54"/>
      <c r="L262" s="59"/>
      <c r="N262" s="103" t="b">
        <f t="shared" si="19"/>
        <v>0</v>
      </c>
      <c r="R262" s="103" t="b">
        <f t="shared" si="20"/>
        <v>1</v>
      </c>
    </row>
    <row r="263" spans="1:18" s="100" customFormat="1" ht="12.75" hidden="1">
      <c r="A263" s="98"/>
      <c r="B263" s="54"/>
      <c r="C263" s="54"/>
      <c r="D263" s="233"/>
      <c r="E263" s="233"/>
      <c r="F263" s="256"/>
      <c r="G263" s="256"/>
      <c r="H263" s="87"/>
      <c r="I263" s="248"/>
      <c r="J263" s="104">
        <f t="shared" si="18"/>
      </c>
      <c r="K263" s="54"/>
      <c r="L263" s="59"/>
      <c r="N263" s="103" t="b">
        <f t="shared" si="19"/>
        <v>0</v>
      </c>
      <c r="R263" s="103" t="b">
        <f t="shared" si="20"/>
        <v>1</v>
      </c>
    </row>
    <row r="264" spans="1:18" s="100" customFormat="1" ht="12.75" hidden="1">
      <c r="A264" s="98"/>
      <c r="B264" s="54"/>
      <c r="C264" s="54"/>
      <c r="D264" s="233"/>
      <c r="E264" s="233"/>
      <c r="F264" s="256"/>
      <c r="G264" s="256"/>
      <c r="H264" s="87"/>
      <c r="I264" s="248"/>
      <c r="J264" s="104">
        <f t="shared" si="18"/>
      </c>
      <c r="K264" s="54"/>
      <c r="L264" s="59"/>
      <c r="N264" s="103" t="b">
        <f t="shared" si="19"/>
        <v>0</v>
      </c>
      <c r="R264" s="103" t="b">
        <f t="shared" si="20"/>
        <v>1</v>
      </c>
    </row>
    <row r="265" spans="1:18" s="100" customFormat="1" ht="12.75" hidden="1">
      <c r="A265" s="98"/>
      <c r="B265" s="54"/>
      <c r="C265" s="54"/>
      <c r="D265" s="233"/>
      <c r="E265" s="233"/>
      <c r="F265" s="256"/>
      <c r="G265" s="256"/>
      <c r="H265" s="87"/>
      <c r="I265" s="248"/>
      <c r="J265" s="104">
        <f t="shared" si="18"/>
      </c>
      <c r="K265" s="54"/>
      <c r="L265" s="59"/>
      <c r="N265" s="103" t="b">
        <f t="shared" si="19"/>
        <v>0</v>
      </c>
      <c r="R265" s="103" t="b">
        <f t="shared" si="20"/>
        <v>1</v>
      </c>
    </row>
    <row r="266" spans="1:18" s="100" customFormat="1" ht="12.75" hidden="1">
      <c r="A266" s="98"/>
      <c r="B266" s="54"/>
      <c r="C266" s="54"/>
      <c r="D266" s="233"/>
      <c r="E266" s="233"/>
      <c r="F266" s="256"/>
      <c r="G266" s="256"/>
      <c r="H266" s="87"/>
      <c r="I266" s="248"/>
      <c r="J266" s="104">
        <f t="shared" si="18"/>
      </c>
      <c r="K266" s="54"/>
      <c r="L266" s="59"/>
      <c r="N266" s="103" t="b">
        <f t="shared" si="19"/>
        <v>0</v>
      </c>
      <c r="R266" s="103" t="b">
        <f t="shared" si="20"/>
        <v>1</v>
      </c>
    </row>
    <row r="267" spans="1:18" s="100" customFormat="1" ht="12.75" hidden="1">
      <c r="A267" s="98"/>
      <c r="B267" s="54"/>
      <c r="C267" s="54"/>
      <c r="D267" s="233"/>
      <c r="E267" s="233"/>
      <c r="F267" s="256"/>
      <c r="G267" s="256"/>
      <c r="H267" s="87"/>
      <c r="I267" s="248"/>
      <c r="J267" s="104">
        <f t="shared" si="18"/>
      </c>
      <c r="K267" s="54"/>
      <c r="L267" s="59"/>
      <c r="N267" s="103" t="b">
        <f t="shared" si="19"/>
        <v>0</v>
      </c>
      <c r="R267" s="103" t="b">
        <f t="shared" si="20"/>
        <v>1</v>
      </c>
    </row>
    <row r="268" spans="1:18" s="100" customFormat="1" ht="12.75" hidden="1">
      <c r="A268" s="98"/>
      <c r="B268" s="54"/>
      <c r="C268" s="54"/>
      <c r="D268" s="233"/>
      <c r="E268" s="233"/>
      <c r="F268" s="256"/>
      <c r="G268" s="256"/>
      <c r="H268" s="87"/>
      <c r="I268" s="248"/>
      <c r="J268" s="104">
        <f t="shared" si="18"/>
      </c>
      <c r="K268" s="54"/>
      <c r="L268" s="59"/>
      <c r="N268" s="103" t="b">
        <f t="shared" si="19"/>
        <v>0</v>
      </c>
      <c r="R268" s="103" t="b">
        <f t="shared" si="20"/>
        <v>1</v>
      </c>
    </row>
    <row r="269" spans="1:18" s="100" customFormat="1" ht="12.75" hidden="1">
      <c r="A269" s="98"/>
      <c r="B269" s="54"/>
      <c r="C269" s="54"/>
      <c r="D269" s="233"/>
      <c r="E269" s="233"/>
      <c r="F269" s="256"/>
      <c r="G269" s="256"/>
      <c r="H269" s="87"/>
      <c r="I269" s="248"/>
      <c r="J269" s="104">
        <f t="shared" si="18"/>
      </c>
      <c r="K269" s="54"/>
      <c r="L269" s="59"/>
      <c r="N269" s="103" t="b">
        <f t="shared" si="19"/>
        <v>0</v>
      </c>
      <c r="R269" s="103" t="b">
        <f t="shared" si="20"/>
        <v>1</v>
      </c>
    </row>
    <row r="270" spans="1:18" s="100" customFormat="1" ht="12.75" hidden="1">
      <c r="A270" s="98"/>
      <c r="B270" s="54"/>
      <c r="C270" s="54"/>
      <c r="D270" s="233"/>
      <c r="E270" s="233"/>
      <c r="F270" s="256"/>
      <c r="G270" s="256"/>
      <c r="H270" s="87"/>
      <c r="I270" s="248"/>
      <c r="J270" s="104">
        <f t="shared" si="18"/>
      </c>
      <c r="K270" s="54"/>
      <c r="L270" s="59"/>
      <c r="N270" s="103" t="b">
        <f t="shared" si="19"/>
        <v>0</v>
      </c>
      <c r="R270" s="103" t="b">
        <f t="shared" si="20"/>
        <v>1</v>
      </c>
    </row>
    <row r="271" spans="1:18" s="100" customFormat="1" ht="12.75" hidden="1">
      <c r="A271" s="98"/>
      <c r="B271" s="54"/>
      <c r="C271" s="54"/>
      <c r="D271" s="233"/>
      <c r="E271" s="233"/>
      <c r="F271" s="256"/>
      <c r="G271" s="256"/>
      <c r="H271" s="87"/>
      <c r="I271" s="248"/>
      <c r="J271" s="104">
        <f t="shared" si="18"/>
      </c>
      <c r="K271" s="54"/>
      <c r="L271" s="59"/>
      <c r="N271" s="103" t="b">
        <f t="shared" si="19"/>
        <v>0</v>
      </c>
      <c r="R271" s="103" t="b">
        <f t="shared" si="20"/>
        <v>1</v>
      </c>
    </row>
    <row r="272" spans="1:18" s="100" customFormat="1" ht="12.75" hidden="1">
      <c r="A272" s="98"/>
      <c r="B272" s="54"/>
      <c r="C272" s="54"/>
      <c r="D272" s="233"/>
      <c r="E272" s="233"/>
      <c r="F272" s="256"/>
      <c r="G272" s="256"/>
      <c r="H272" s="87"/>
      <c r="I272" s="248"/>
      <c r="J272" s="104">
        <f t="shared" si="18"/>
      </c>
      <c r="K272" s="54"/>
      <c r="L272" s="59"/>
      <c r="N272" s="103" t="b">
        <f t="shared" si="19"/>
        <v>0</v>
      </c>
      <c r="R272" s="103" t="b">
        <f t="shared" si="20"/>
        <v>1</v>
      </c>
    </row>
    <row r="273" spans="1:18" s="100" customFormat="1" ht="12.75" hidden="1">
      <c r="A273" s="98"/>
      <c r="B273" s="54"/>
      <c r="C273" s="54"/>
      <c r="D273" s="233"/>
      <c r="E273" s="233"/>
      <c r="F273" s="256"/>
      <c r="G273" s="256"/>
      <c r="H273" s="87"/>
      <c r="I273" s="248"/>
      <c r="J273" s="104">
        <f t="shared" si="18"/>
      </c>
      <c r="K273" s="54"/>
      <c r="L273" s="59"/>
      <c r="N273" s="103" t="b">
        <f t="shared" si="19"/>
        <v>0</v>
      </c>
      <c r="R273" s="103" t="b">
        <f t="shared" si="20"/>
        <v>1</v>
      </c>
    </row>
    <row r="274" spans="1:18" s="100" customFormat="1" ht="12.75" hidden="1">
      <c r="A274" s="98"/>
      <c r="B274" s="54"/>
      <c r="C274" s="54"/>
      <c r="D274" s="233"/>
      <c r="E274" s="233"/>
      <c r="F274" s="256"/>
      <c r="G274" s="256"/>
      <c r="H274" s="87"/>
      <c r="I274" s="248"/>
      <c r="J274" s="104">
        <f t="shared" si="18"/>
      </c>
      <c r="K274" s="54"/>
      <c r="L274" s="59"/>
      <c r="N274" s="103" t="b">
        <f t="shared" si="19"/>
        <v>0</v>
      </c>
      <c r="R274" s="103" t="b">
        <f t="shared" si="20"/>
        <v>1</v>
      </c>
    </row>
    <row r="275" spans="1:18" s="100" customFormat="1" ht="12.75" hidden="1">
      <c r="A275" s="98"/>
      <c r="B275" s="54"/>
      <c r="C275" s="54"/>
      <c r="D275" s="233"/>
      <c r="E275" s="233"/>
      <c r="F275" s="256"/>
      <c r="G275" s="256"/>
      <c r="H275" s="87"/>
      <c r="I275" s="248"/>
      <c r="J275" s="104">
        <f t="shared" si="18"/>
      </c>
      <c r="K275" s="54"/>
      <c r="L275" s="59"/>
      <c r="N275" s="103" t="b">
        <f t="shared" si="19"/>
        <v>0</v>
      </c>
      <c r="R275" s="103" t="b">
        <f t="shared" si="20"/>
        <v>1</v>
      </c>
    </row>
    <row r="276" spans="1:18" s="100" customFormat="1" ht="12.75" hidden="1">
      <c r="A276" s="98"/>
      <c r="B276" s="54"/>
      <c r="C276" s="54"/>
      <c r="D276" s="233"/>
      <c r="E276" s="233"/>
      <c r="F276" s="256"/>
      <c r="G276" s="256"/>
      <c r="H276" s="87"/>
      <c r="I276" s="248"/>
      <c r="J276" s="104">
        <f t="shared" si="18"/>
      </c>
      <c r="K276" s="54"/>
      <c r="L276" s="59"/>
      <c r="N276" s="103" t="b">
        <f t="shared" si="19"/>
        <v>0</v>
      </c>
      <c r="R276" s="103" t="b">
        <f t="shared" si="20"/>
        <v>1</v>
      </c>
    </row>
    <row r="277" spans="1:18" s="100" customFormat="1" ht="12.75" hidden="1">
      <c r="A277" s="98"/>
      <c r="B277" s="54"/>
      <c r="C277" s="54"/>
      <c r="D277" s="233"/>
      <c r="E277" s="233"/>
      <c r="F277" s="256"/>
      <c r="G277" s="256"/>
      <c r="H277" s="87"/>
      <c r="I277" s="248"/>
      <c r="J277" s="104">
        <f t="shared" si="18"/>
      </c>
      <c r="K277" s="54"/>
      <c r="L277" s="59"/>
      <c r="N277" s="103" t="b">
        <f t="shared" si="19"/>
        <v>0</v>
      </c>
      <c r="R277" s="103" t="b">
        <f t="shared" si="20"/>
        <v>1</v>
      </c>
    </row>
    <row r="278" spans="1:18" s="100" customFormat="1" ht="12.75" hidden="1">
      <c r="A278" s="98"/>
      <c r="B278" s="54"/>
      <c r="C278" s="54"/>
      <c r="D278" s="233"/>
      <c r="E278" s="233"/>
      <c r="F278" s="256"/>
      <c r="G278" s="256"/>
      <c r="H278" s="87"/>
      <c r="I278" s="248"/>
      <c r="J278" s="104">
        <f t="shared" si="18"/>
      </c>
      <c r="K278" s="54"/>
      <c r="L278" s="59"/>
      <c r="N278" s="103" t="b">
        <f t="shared" si="19"/>
        <v>0</v>
      </c>
      <c r="R278" s="103" t="b">
        <f t="shared" si="20"/>
        <v>1</v>
      </c>
    </row>
    <row r="279" spans="1:18" s="100" customFormat="1" ht="12.75" hidden="1">
      <c r="A279" s="98"/>
      <c r="B279" s="54"/>
      <c r="C279" s="54"/>
      <c r="D279" s="233"/>
      <c r="E279" s="233"/>
      <c r="F279" s="256"/>
      <c r="G279" s="256"/>
      <c r="H279" s="87"/>
      <c r="I279" s="248"/>
      <c r="J279" s="104">
        <f t="shared" si="18"/>
      </c>
      <c r="K279" s="54"/>
      <c r="L279" s="59"/>
      <c r="N279" s="103" t="b">
        <f t="shared" si="19"/>
        <v>0</v>
      </c>
      <c r="R279" s="103" t="b">
        <f t="shared" si="20"/>
        <v>1</v>
      </c>
    </row>
    <row r="280" spans="1:18" s="100" customFormat="1" ht="12.75" hidden="1">
      <c r="A280" s="98"/>
      <c r="B280" s="54"/>
      <c r="C280" s="54"/>
      <c r="D280" s="233"/>
      <c r="E280" s="233"/>
      <c r="F280" s="256"/>
      <c r="G280" s="256"/>
      <c r="H280" s="87"/>
      <c r="I280" s="248"/>
      <c r="J280" s="104">
        <f t="shared" si="18"/>
      </c>
      <c r="K280" s="54"/>
      <c r="L280" s="59"/>
      <c r="N280" s="103" t="b">
        <f t="shared" si="19"/>
        <v>0</v>
      </c>
      <c r="R280" s="103" t="b">
        <f t="shared" si="20"/>
        <v>1</v>
      </c>
    </row>
    <row r="281" spans="1:18" s="100" customFormat="1" ht="12.75" hidden="1">
      <c r="A281" s="98"/>
      <c r="B281" s="54"/>
      <c r="C281" s="54"/>
      <c r="D281" s="233"/>
      <c r="E281" s="233"/>
      <c r="F281" s="256"/>
      <c r="G281" s="256"/>
      <c r="H281" s="87"/>
      <c r="I281" s="248"/>
      <c r="J281" s="104">
        <f t="shared" si="18"/>
      </c>
      <c r="K281" s="54"/>
      <c r="L281" s="59"/>
      <c r="N281" s="103" t="b">
        <f t="shared" si="19"/>
        <v>0</v>
      </c>
      <c r="R281" s="103" t="b">
        <f t="shared" si="20"/>
        <v>1</v>
      </c>
    </row>
    <row r="282" spans="1:18" s="100" customFormat="1" ht="12.75" hidden="1">
      <c r="A282" s="98"/>
      <c r="B282" s="54"/>
      <c r="C282" s="54"/>
      <c r="D282" s="233"/>
      <c r="E282" s="233"/>
      <c r="F282" s="256"/>
      <c r="G282" s="256"/>
      <c r="H282" s="87"/>
      <c r="I282" s="248"/>
      <c r="J282" s="104">
        <f t="shared" si="18"/>
      </c>
      <c r="K282" s="54"/>
      <c r="L282" s="59"/>
      <c r="N282" s="103" t="b">
        <f t="shared" si="19"/>
        <v>0</v>
      </c>
      <c r="R282" s="103" t="b">
        <f t="shared" si="20"/>
        <v>1</v>
      </c>
    </row>
    <row r="283" spans="1:18" s="100" customFormat="1" ht="12.75" hidden="1">
      <c r="A283" s="98"/>
      <c r="B283" s="54"/>
      <c r="C283" s="54"/>
      <c r="D283" s="233"/>
      <c r="E283" s="233"/>
      <c r="F283" s="256"/>
      <c r="G283" s="256"/>
      <c r="H283" s="87"/>
      <c r="I283" s="248"/>
      <c r="J283" s="104">
        <f t="shared" si="18"/>
      </c>
      <c r="K283" s="54"/>
      <c r="L283" s="59"/>
      <c r="N283" s="103" t="b">
        <f t="shared" si="19"/>
        <v>0</v>
      </c>
      <c r="R283" s="103" t="b">
        <f t="shared" si="20"/>
        <v>1</v>
      </c>
    </row>
    <row r="284" spans="1:18" s="100" customFormat="1" ht="12.75" hidden="1">
      <c r="A284" s="98"/>
      <c r="B284" s="54"/>
      <c r="C284" s="54"/>
      <c r="D284" s="233"/>
      <c r="E284" s="233"/>
      <c r="F284" s="256"/>
      <c r="G284" s="256"/>
      <c r="H284" s="87"/>
      <c r="I284" s="248"/>
      <c r="J284" s="104">
        <f t="shared" si="18"/>
      </c>
      <c r="K284" s="54"/>
      <c r="L284" s="59"/>
      <c r="N284" s="103" t="b">
        <f t="shared" si="19"/>
        <v>0</v>
      </c>
      <c r="R284" s="103" t="b">
        <f t="shared" si="20"/>
        <v>1</v>
      </c>
    </row>
    <row r="285" spans="1:18" s="100" customFormat="1" ht="12.75" hidden="1">
      <c r="A285" s="98"/>
      <c r="B285" s="54"/>
      <c r="C285" s="54"/>
      <c r="D285" s="233"/>
      <c r="E285" s="233"/>
      <c r="F285" s="256"/>
      <c r="G285" s="256"/>
      <c r="H285" s="87"/>
      <c r="I285" s="248"/>
      <c r="J285" s="104">
        <f t="shared" si="18"/>
      </c>
      <c r="K285" s="54"/>
      <c r="L285" s="59"/>
      <c r="N285" s="103" t="b">
        <f t="shared" si="19"/>
        <v>0</v>
      </c>
      <c r="R285" s="103" t="b">
        <f t="shared" si="20"/>
        <v>1</v>
      </c>
    </row>
    <row r="286" spans="1:18" s="100" customFormat="1" ht="12.75" hidden="1">
      <c r="A286" s="98"/>
      <c r="B286" s="54"/>
      <c r="C286" s="54"/>
      <c r="D286" s="233"/>
      <c r="E286" s="233"/>
      <c r="F286" s="256"/>
      <c r="G286" s="256"/>
      <c r="H286" s="87"/>
      <c r="I286" s="248"/>
      <c r="J286" s="104">
        <f t="shared" si="18"/>
      </c>
      <c r="K286" s="54"/>
      <c r="L286" s="59"/>
      <c r="N286" s="103" t="b">
        <f t="shared" si="19"/>
        <v>0</v>
      </c>
      <c r="R286" s="103" t="b">
        <f t="shared" si="20"/>
        <v>1</v>
      </c>
    </row>
    <row r="287" spans="1:18" s="100" customFormat="1" ht="12.75" hidden="1">
      <c r="A287" s="98"/>
      <c r="B287" s="54"/>
      <c r="C287" s="54"/>
      <c r="D287" s="233"/>
      <c r="E287" s="233"/>
      <c r="F287" s="256"/>
      <c r="G287" s="256"/>
      <c r="H287" s="87"/>
      <c r="I287" s="248"/>
      <c r="J287" s="104">
        <f t="shared" si="18"/>
      </c>
      <c r="K287" s="54"/>
      <c r="L287" s="59"/>
      <c r="N287" s="103" t="b">
        <f t="shared" si="19"/>
        <v>0</v>
      </c>
      <c r="R287" s="103" t="b">
        <f t="shared" si="20"/>
        <v>1</v>
      </c>
    </row>
    <row r="288" spans="1:18" s="100" customFormat="1" ht="12.75" hidden="1">
      <c r="A288" s="98"/>
      <c r="B288" s="54"/>
      <c r="C288" s="54"/>
      <c r="D288" s="233"/>
      <c r="E288" s="233"/>
      <c r="F288" s="256"/>
      <c r="G288" s="256"/>
      <c r="H288" s="87"/>
      <c r="I288" s="248"/>
      <c r="J288" s="104">
        <f t="shared" si="18"/>
      </c>
      <c r="K288" s="54"/>
      <c r="L288" s="59"/>
      <c r="N288" s="103" t="b">
        <f t="shared" si="19"/>
        <v>0</v>
      </c>
      <c r="R288" s="103" t="b">
        <f t="shared" si="20"/>
        <v>1</v>
      </c>
    </row>
    <row r="289" spans="1:18" s="100" customFormat="1" ht="12.75" hidden="1">
      <c r="A289" s="98"/>
      <c r="B289" s="54"/>
      <c r="C289" s="54"/>
      <c r="D289" s="233"/>
      <c r="E289" s="233"/>
      <c r="F289" s="256"/>
      <c r="G289" s="256"/>
      <c r="H289" s="87"/>
      <c r="I289" s="248"/>
      <c r="J289" s="104">
        <f aca="true" t="shared" si="21" ref="J289:J320">IF(OR(I289&lt;&gt;"",I289&lt;&gt;0),(F289+G289)/I289,"")</f>
      </c>
      <c r="K289" s="54"/>
      <c r="L289" s="59"/>
      <c r="N289" s="103" t="b">
        <f aca="true" t="shared" si="22" ref="N289:N325">AND(OR(B289="",C289="",D289="",E289="",F289="",G289="",H289=""),B289&amp;C289&amp;D289&amp;E289&amp;F289&amp;G289&amp;H289&amp;K289&lt;&gt;"")</f>
        <v>0</v>
      </c>
      <c r="R289" s="103" t="b">
        <f t="shared" si="20"/>
        <v>1</v>
      </c>
    </row>
    <row r="290" spans="1:18" s="100" customFormat="1" ht="12.75" hidden="1">
      <c r="A290" s="98"/>
      <c r="B290" s="54"/>
      <c r="C290" s="54"/>
      <c r="D290" s="233"/>
      <c r="E290" s="233"/>
      <c r="F290" s="256"/>
      <c r="G290" s="256"/>
      <c r="H290" s="87"/>
      <c r="I290" s="248"/>
      <c r="J290" s="104">
        <f t="shared" si="21"/>
      </c>
      <c r="K290" s="54"/>
      <c r="L290" s="59"/>
      <c r="N290" s="103" t="b">
        <f t="shared" si="22"/>
        <v>0</v>
      </c>
      <c r="R290" s="103" t="b">
        <f aca="true" t="shared" si="23" ref="R290:R325">AND(B289="",NOT(N290))</f>
        <v>1</v>
      </c>
    </row>
    <row r="291" spans="1:18" s="100" customFormat="1" ht="12.75" hidden="1">
      <c r="A291" s="98"/>
      <c r="B291" s="54"/>
      <c r="C291" s="54"/>
      <c r="D291" s="233"/>
      <c r="E291" s="233"/>
      <c r="F291" s="256"/>
      <c r="G291" s="256"/>
      <c r="H291" s="87"/>
      <c r="I291" s="248"/>
      <c r="J291" s="104">
        <f t="shared" si="21"/>
      </c>
      <c r="K291" s="54"/>
      <c r="L291" s="59"/>
      <c r="N291" s="103" t="b">
        <f t="shared" si="22"/>
        <v>0</v>
      </c>
      <c r="R291" s="103" t="b">
        <f t="shared" si="23"/>
        <v>1</v>
      </c>
    </row>
    <row r="292" spans="1:18" s="100" customFormat="1" ht="12.75" hidden="1">
      <c r="A292" s="98"/>
      <c r="B292" s="54"/>
      <c r="C292" s="54"/>
      <c r="D292" s="233"/>
      <c r="E292" s="233"/>
      <c r="F292" s="256"/>
      <c r="G292" s="256"/>
      <c r="H292" s="87"/>
      <c r="I292" s="248"/>
      <c r="J292" s="104">
        <f t="shared" si="21"/>
      </c>
      <c r="K292" s="54"/>
      <c r="L292" s="59"/>
      <c r="N292" s="103" t="b">
        <f t="shared" si="22"/>
        <v>0</v>
      </c>
      <c r="R292" s="103" t="b">
        <f t="shared" si="23"/>
        <v>1</v>
      </c>
    </row>
    <row r="293" spans="1:18" s="100" customFormat="1" ht="12.75" hidden="1">
      <c r="A293" s="98"/>
      <c r="B293" s="54"/>
      <c r="C293" s="54"/>
      <c r="D293" s="233"/>
      <c r="E293" s="233"/>
      <c r="F293" s="256"/>
      <c r="G293" s="256"/>
      <c r="H293" s="87"/>
      <c r="I293" s="248"/>
      <c r="J293" s="104">
        <f t="shared" si="21"/>
      </c>
      <c r="K293" s="54"/>
      <c r="L293" s="59"/>
      <c r="N293" s="103" t="b">
        <f t="shared" si="22"/>
        <v>0</v>
      </c>
      <c r="R293" s="103" t="b">
        <f t="shared" si="23"/>
        <v>1</v>
      </c>
    </row>
    <row r="294" spans="1:18" s="100" customFormat="1" ht="12.75" hidden="1">
      <c r="A294" s="98"/>
      <c r="B294" s="54"/>
      <c r="C294" s="54"/>
      <c r="D294" s="233"/>
      <c r="E294" s="233"/>
      <c r="F294" s="256"/>
      <c r="G294" s="256"/>
      <c r="H294" s="87"/>
      <c r="I294" s="248"/>
      <c r="J294" s="104">
        <f t="shared" si="21"/>
      </c>
      <c r="K294" s="54"/>
      <c r="L294" s="59"/>
      <c r="N294" s="103" t="b">
        <f t="shared" si="22"/>
        <v>0</v>
      </c>
      <c r="R294" s="103" t="b">
        <f t="shared" si="23"/>
        <v>1</v>
      </c>
    </row>
    <row r="295" spans="1:18" s="100" customFormat="1" ht="12.75" hidden="1">
      <c r="A295" s="98"/>
      <c r="B295" s="54"/>
      <c r="C295" s="54"/>
      <c r="D295" s="233"/>
      <c r="E295" s="233"/>
      <c r="F295" s="256"/>
      <c r="G295" s="256"/>
      <c r="H295" s="87"/>
      <c r="I295" s="248"/>
      <c r="J295" s="104">
        <f t="shared" si="21"/>
      </c>
      <c r="K295" s="54"/>
      <c r="L295" s="59"/>
      <c r="N295" s="103" t="b">
        <f t="shared" si="22"/>
        <v>0</v>
      </c>
      <c r="R295" s="103" t="b">
        <f t="shared" si="23"/>
        <v>1</v>
      </c>
    </row>
    <row r="296" spans="1:18" s="100" customFormat="1" ht="12.75" hidden="1">
      <c r="A296" s="98"/>
      <c r="B296" s="54"/>
      <c r="C296" s="54"/>
      <c r="D296" s="233"/>
      <c r="E296" s="233"/>
      <c r="F296" s="256"/>
      <c r="G296" s="256"/>
      <c r="H296" s="87"/>
      <c r="I296" s="248"/>
      <c r="J296" s="104">
        <f t="shared" si="21"/>
      </c>
      <c r="K296" s="54"/>
      <c r="L296" s="59"/>
      <c r="N296" s="103" t="b">
        <f t="shared" si="22"/>
        <v>0</v>
      </c>
      <c r="R296" s="103" t="b">
        <f t="shared" si="23"/>
        <v>1</v>
      </c>
    </row>
    <row r="297" spans="1:18" s="100" customFormat="1" ht="12.75" hidden="1">
      <c r="A297" s="98"/>
      <c r="B297" s="54"/>
      <c r="C297" s="54"/>
      <c r="D297" s="233"/>
      <c r="E297" s="233"/>
      <c r="F297" s="256"/>
      <c r="G297" s="256"/>
      <c r="H297" s="87"/>
      <c r="I297" s="248"/>
      <c r="J297" s="104">
        <f t="shared" si="21"/>
      </c>
      <c r="K297" s="54"/>
      <c r="L297" s="59"/>
      <c r="N297" s="103" t="b">
        <f t="shared" si="22"/>
        <v>0</v>
      </c>
      <c r="R297" s="103" t="b">
        <f t="shared" si="23"/>
        <v>1</v>
      </c>
    </row>
    <row r="298" spans="1:18" s="100" customFormat="1" ht="12.75" hidden="1">
      <c r="A298" s="98"/>
      <c r="B298" s="54"/>
      <c r="C298" s="54"/>
      <c r="D298" s="233"/>
      <c r="E298" s="233"/>
      <c r="F298" s="256"/>
      <c r="G298" s="256"/>
      <c r="H298" s="87"/>
      <c r="I298" s="248"/>
      <c r="J298" s="104">
        <f t="shared" si="21"/>
      </c>
      <c r="K298" s="54"/>
      <c r="L298" s="59"/>
      <c r="N298" s="103" t="b">
        <f t="shared" si="22"/>
        <v>0</v>
      </c>
      <c r="R298" s="103" t="b">
        <f t="shared" si="23"/>
        <v>1</v>
      </c>
    </row>
    <row r="299" spans="1:18" s="100" customFormat="1" ht="12.75" hidden="1">
      <c r="A299" s="98"/>
      <c r="B299" s="54"/>
      <c r="C299" s="54"/>
      <c r="D299" s="233"/>
      <c r="E299" s="233"/>
      <c r="F299" s="256"/>
      <c r="G299" s="256"/>
      <c r="H299" s="87"/>
      <c r="I299" s="248"/>
      <c r="J299" s="104">
        <f t="shared" si="21"/>
      </c>
      <c r="K299" s="54"/>
      <c r="L299" s="59"/>
      <c r="N299" s="103" t="b">
        <f t="shared" si="22"/>
        <v>0</v>
      </c>
      <c r="R299" s="103" t="b">
        <f t="shared" si="23"/>
        <v>1</v>
      </c>
    </row>
    <row r="300" spans="1:18" s="100" customFormat="1" ht="12.75" hidden="1">
      <c r="A300" s="98"/>
      <c r="B300" s="54"/>
      <c r="C300" s="54"/>
      <c r="D300" s="233"/>
      <c r="E300" s="233"/>
      <c r="F300" s="256"/>
      <c r="G300" s="256"/>
      <c r="H300" s="87"/>
      <c r="I300" s="248"/>
      <c r="J300" s="104">
        <f t="shared" si="21"/>
      </c>
      <c r="K300" s="54"/>
      <c r="L300" s="59"/>
      <c r="N300" s="103" t="b">
        <f t="shared" si="22"/>
        <v>0</v>
      </c>
      <c r="R300" s="103" t="b">
        <f t="shared" si="23"/>
        <v>1</v>
      </c>
    </row>
    <row r="301" spans="1:18" s="100" customFormat="1" ht="12.75" hidden="1">
      <c r="A301" s="98"/>
      <c r="B301" s="54"/>
      <c r="C301" s="54"/>
      <c r="D301" s="233"/>
      <c r="E301" s="233"/>
      <c r="F301" s="256"/>
      <c r="G301" s="256"/>
      <c r="H301" s="87"/>
      <c r="I301" s="248"/>
      <c r="J301" s="104">
        <f t="shared" si="21"/>
      </c>
      <c r="K301" s="54"/>
      <c r="L301" s="59"/>
      <c r="N301" s="103" t="b">
        <f t="shared" si="22"/>
        <v>0</v>
      </c>
      <c r="R301" s="103" t="b">
        <f t="shared" si="23"/>
        <v>1</v>
      </c>
    </row>
    <row r="302" spans="1:18" s="100" customFormat="1" ht="12.75" hidden="1">
      <c r="A302" s="98"/>
      <c r="B302" s="54"/>
      <c r="C302" s="54"/>
      <c r="D302" s="233"/>
      <c r="E302" s="233"/>
      <c r="F302" s="256"/>
      <c r="G302" s="256"/>
      <c r="H302" s="87"/>
      <c r="I302" s="248"/>
      <c r="J302" s="104">
        <f t="shared" si="21"/>
      </c>
      <c r="K302" s="54"/>
      <c r="L302" s="59"/>
      <c r="N302" s="103" t="b">
        <f t="shared" si="22"/>
        <v>0</v>
      </c>
      <c r="R302" s="103" t="b">
        <f t="shared" si="23"/>
        <v>1</v>
      </c>
    </row>
    <row r="303" spans="1:18" s="100" customFormat="1" ht="12.75" hidden="1">
      <c r="A303" s="98"/>
      <c r="B303" s="54"/>
      <c r="C303" s="54"/>
      <c r="D303" s="233"/>
      <c r="E303" s="233"/>
      <c r="F303" s="256"/>
      <c r="G303" s="256"/>
      <c r="H303" s="87"/>
      <c r="I303" s="248"/>
      <c r="J303" s="104">
        <f t="shared" si="21"/>
      </c>
      <c r="K303" s="54"/>
      <c r="L303" s="59"/>
      <c r="N303" s="103" t="b">
        <f t="shared" si="22"/>
        <v>0</v>
      </c>
      <c r="R303" s="103" t="b">
        <f t="shared" si="23"/>
        <v>1</v>
      </c>
    </row>
    <row r="304" spans="1:18" s="100" customFormat="1" ht="12.75" hidden="1">
      <c r="A304" s="98"/>
      <c r="B304" s="54"/>
      <c r="C304" s="54"/>
      <c r="D304" s="233"/>
      <c r="E304" s="233"/>
      <c r="F304" s="256"/>
      <c r="G304" s="256"/>
      <c r="H304" s="87"/>
      <c r="I304" s="248"/>
      <c r="J304" s="104">
        <f t="shared" si="21"/>
      </c>
      <c r="K304" s="54"/>
      <c r="L304" s="59"/>
      <c r="N304" s="103" t="b">
        <f t="shared" si="22"/>
        <v>0</v>
      </c>
      <c r="R304" s="103" t="b">
        <f t="shared" si="23"/>
        <v>1</v>
      </c>
    </row>
    <row r="305" spans="1:18" s="100" customFormat="1" ht="12.75" hidden="1">
      <c r="A305" s="98"/>
      <c r="B305" s="54"/>
      <c r="C305" s="54"/>
      <c r="D305" s="233"/>
      <c r="E305" s="233"/>
      <c r="F305" s="256"/>
      <c r="G305" s="256"/>
      <c r="H305" s="87"/>
      <c r="I305" s="248"/>
      <c r="J305" s="104">
        <f t="shared" si="21"/>
      </c>
      <c r="K305" s="54"/>
      <c r="L305" s="59"/>
      <c r="N305" s="103" t="b">
        <f t="shared" si="22"/>
        <v>0</v>
      </c>
      <c r="R305" s="103" t="b">
        <f t="shared" si="23"/>
        <v>1</v>
      </c>
    </row>
    <row r="306" spans="1:18" s="100" customFormat="1" ht="12.75" hidden="1">
      <c r="A306" s="98"/>
      <c r="B306" s="54"/>
      <c r="C306" s="54"/>
      <c r="D306" s="233"/>
      <c r="E306" s="233"/>
      <c r="F306" s="256"/>
      <c r="G306" s="256"/>
      <c r="H306" s="87"/>
      <c r="I306" s="248"/>
      <c r="J306" s="104">
        <f t="shared" si="21"/>
      </c>
      <c r="K306" s="54"/>
      <c r="L306" s="59"/>
      <c r="N306" s="103" t="b">
        <f t="shared" si="22"/>
        <v>0</v>
      </c>
      <c r="R306" s="103" t="b">
        <f t="shared" si="23"/>
        <v>1</v>
      </c>
    </row>
    <row r="307" spans="1:18" s="100" customFormat="1" ht="12.75" hidden="1">
      <c r="A307" s="98"/>
      <c r="B307" s="54"/>
      <c r="C307" s="54"/>
      <c r="D307" s="233"/>
      <c r="E307" s="233"/>
      <c r="F307" s="256"/>
      <c r="G307" s="256"/>
      <c r="H307" s="87"/>
      <c r="I307" s="248"/>
      <c r="J307" s="104">
        <f t="shared" si="21"/>
      </c>
      <c r="K307" s="54"/>
      <c r="L307" s="59"/>
      <c r="N307" s="103" t="b">
        <f t="shared" si="22"/>
        <v>0</v>
      </c>
      <c r="R307" s="103" t="b">
        <f t="shared" si="23"/>
        <v>1</v>
      </c>
    </row>
    <row r="308" spans="1:18" s="100" customFormat="1" ht="12.75" hidden="1">
      <c r="A308" s="98"/>
      <c r="B308" s="54"/>
      <c r="C308" s="54"/>
      <c r="D308" s="233"/>
      <c r="E308" s="233"/>
      <c r="F308" s="256"/>
      <c r="G308" s="256"/>
      <c r="H308" s="87"/>
      <c r="I308" s="248"/>
      <c r="J308" s="104">
        <f t="shared" si="21"/>
      </c>
      <c r="K308" s="54"/>
      <c r="L308" s="59"/>
      <c r="N308" s="103" t="b">
        <f t="shared" si="22"/>
        <v>0</v>
      </c>
      <c r="R308" s="103" t="b">
        <f t="shared" si="23"/>
        <v>1</v>
      </c>
    </row>
    <row r="309" spans="1:18" s="100" customFormat="1" ht="12.75" hidden="1">
      <c r="A309" s="98"/>
      <c r="B309" s="54"/>
      <c r="C309" s="54"/>
      <c r="D309" s="233"/>
      <c r="E309" s="233"/>
      <c r="F309" s="256"/>
      <c r="G309" s="256"/>
      <c r="H309" s="87"/>
      <c r="I309" s="248"/>
      <c r="J309" s="104">
        <f t="shared" si="21"/>
      </c>
      <c r="K309" s="54"/>
      <c r="L309" s="59"/>
      <c r="N309" s="103" t="b">
        <f t="shared" si="22"/>
        <v>0</v>
      </c>
      <c r="R309" s="103" t="b">
        <f t="shared" si="23"/>
        <v>1</v>
      </c>
    </row>
    <row r="310" spans="1:18" s="100" customFormat="1" ht="12.75" hidden="1">
      <c r="A310" s="98"/>
      <c r="B310" s="54"/>
      <c r="C310" s="54"/>
      <c r="D310" s="233"/>
      <c r="E310" s="233"/>
      <c r="F310" s="256"/>
      <c r="G310" s="256"/>
      <c r="H310" s="87"/>
      <c r="I310" s="248"/>
      <c r="J310" s="104">
        <f t="shared" si="21"/>
      </c>
      <c r="K310" s="54"/>
      <c r="L310" s="59"/>
      <c r="N310" s="103" t="b">
        <f t="shared" si="22"/>
        <v>0</v>
      </c>
      <c r="R310" s="103" t="b">
        <f t="shared" si="23"/>
        <v>1</v>
      </c>
    </row>
    <row r="311" spans="1:18" s="100" customFormat="1" ht="12.75" hidden="1">
      <c r="A311" s="98"/>
      <c r="B311" s="54"/>
      <c r="C311" s="54"/>
      <c r="D311" s="233"/>
      <c r="E311" s="233"/>
      <c r="F311" s="256"/>
      <c r="G311" s="256"/>
      <c r="H311" s="87"/>
      <c r="I311" s="248"/>
      <c r="J311" s="104">
        <f t="shared" si="21"/>
      </c>
      <c r="K311" s="54"/>
      <c r="L311" s="59"/>
      <c r="N311" s="103" t="b">
        <f t="shared" si="22"/>
        <v>0</v>
      </c>
      <c r="R311" s="103" t="b">
        <f t="shared" si="23"/>
        <v>1</v>
      </c>
    </row>
    <row r="312" spans="1:18" s="100" customFormat="1" ht="12.75" hidden="1">
      <c r="A312" s="98"/>
      <c r="B312" s="54"/>
      <c r="C312" s="54"/>
      <c r="D312" s="233"/>
      <c r="E312" s="233"/>
      <c r="F312" s="256"/>
      <c r="G312" s="256"/>
      <c r="H312" s="87"/>
      <c r="I312" s="248"/>
      <c r="J312" s="104">
        <f t="shared" si="21"/>
      </c>
      <c r="K312" s="54"/>
      <c r="L312" s="59"/>
      <c r="N312" s="103" t="b">
        <f t="shared" si="22"/>
        <v>0</v>
      </c>
      <c r="R312" s="103" t="b">
        <f t="shared" si="23"/>
        <v>1</v>
      </c>
    </row>
    <row r="313" spans="1:18" s="100" customFormat="1" ht="12.75" hidden="1">
      <c r="A313" s="98"/>
      <c r="B313" s="54"/>
      <c r="C313" s="54"/>
      <c r="D313" s="233"/>
      <c r="E313" s="233"/>
      <c r="F313" s="256"/>
      <c r="G313" s="256"/>
      <c r="H313" s="87"/>
      <c r="I313" s="248"/>
      <c r="J313" s="104">
        <f t="shared" si="21"/>
      </c>
      <c r="K313" s="54"/>
      <c r="L313" s="59"/>
      <c r="N313" s="103" t="b">
        <f t="shared" si="22"/>
        <v>0</v>
      </c>
      <c r="R313" s="103" t="b">
        <f t="shared" si="23"/>
        <v>1</v>
      </c>
    </row>
    <row r="314" spans="1:18" s="100" customFormat="1" ht="12.75" hidden="1">
      <c r="A314" s="98"/>
      <c r="B314" s="54"/>
      <c r="C314" s="54"/>
      <c r="D314" s="233"/>
      <c r="E314" s="233"/>
      <c r="F314" s="256"/>
      <c r="G314" s="256"/>
      <c r="H314" s="87"/>
      <c r="I314" s="248"/>
      <c r="J314" s="104">
        <f t="shared" si="21"/>
      </c>
      <c r="K314" s="54"/>
      <c r="L314" s="59"/>
      <c r="N314" s="103" t="b">
        <f t="shared" si="22"/>
        <v>0</v>
      </c>
      <c r="R314" s="103" t="b">
        <f t="shared" si="23"/>
        <v>1</v>
      </c>
    </row>
    <row r="315" spans="1:18" s="100" customFormat="1" ht="12.75" hidden="1">
      <c r="A315" s="98"/>
      <c r="B315" s="54"/>
      <c r="C315" s="54"/>
      <c r="D315" s="233"/>
      <c r="E315" s="233"/>
      <c r="F315" s="256"/>
      <c r="G315" s="256"/>
      <c r="H315" s="87"/>
      <c r="I315" s="248"/>
      <c r="J315" s="104">
        <f t="shared" si="21"/>
      </c>
      <c r="K315" s="54"/>
      <c r="L315" s="59"/>
      <c r="N315" s="103" t="b">
        <f t="shared" si="22"/>
        <v>0</v>
      </c>
      <c r="R315" s="103" t="b">
        <f t="shared" si="23"/>
        <v>1</v>
      </c>
    </row>
    <row r="316" spans="1:18" s="100" customFormat="1" ht="12.75" hidden="1">
      <c r="A316" s="98"/>
      <c r="B316" s="54"/>
      <c r="C316" s="54"/>
      <c r="D316" s="233"/>
      <c r="E316" s="233"/>
      <c r="F316" s="256"/>
      <c r="G316" s="256"/>
      <c r="H316" s="87"/>
      <c r="I316" s="248"/>
      <c r="J316" s="104">
        <f t="shared" si="21"/>
      </c>
      <c r="K316" s="54"/>
      <c r="L316" s="59"/>
      <c r="N316" s="103" t="b">
        <f t="shared" si="22"/>
        <v>0</v>
      </c>
      <c r="R316" s="103" t="b">
        <f t="shared" si="23"/>
        <v>1</v>
      </c>
    </row>
    <row r="317" spans="1:18" s="100" customFormat="1" ht="12.75" hidden="1">
      <c r="A317" s="98"/>
      <c r="B317" s="54"/>
      <c r="C317" s="54"/>
      <c r="D317" s="233"/>
      <c r="E317" s="233"/>
      <c r="F317" s="256"/>
      <c r="G317" s="256"/>
      <c r="H317" s="87"/>
      <c r="I317" s="248"/>
      <c r="J317" s="104">
        <f t="shared" si="21"/>
      </c>
      <c r="K317" s="54"/>
      <c r="L317" s="59"/>
      <c r="N317" s="103" t="b">
        <f t="shared" si="22"/>
        <v>0</v>
      </c>
      <c r="R317" s="103" t="b">
        <f t="shared" si="23"/>
        <v>1</v>
      </c>
    </row>
    <row r="318" spans="1:18" s="100" customFormat="1" ht="12.75" hidden="1">
      <c r="A318" s="98"/>
      <c r="B318" s="54"/>
      <c r="C318" s="54"/>
      <c r="D318" s="233"/>
      <c r="E318" s="233"/>
      <c r="F318" s="256"/>
      <c r="G318" s="256"/>
      <c r="H318" s="87"/>
      <c r="I318" s="248"/>
      <c r="J318" s="104">
        <f t="shared" si="21"/>
      </c>
      <c r="K318" s="54"/>
      <c r="L318" s="59"/>
      <c r="N318" s="103" t="b">
        <f t="shared" si="22"/>
        <v>0</v>
      </c>
      <c r="R318" s="103" t="b">
        <f t="shared" si="23"/>
        <v>1</v>
      </c>
    </row>
    <row r="319" spans="1:18" s="100" customFormat="1" ht="12.75" hidden="1">
      <c r="A319" s="98"/>
      <c r="B319" s="54"/>
      <c r="C319" s="54"/>
      <c r="D319" s="233"/>
      <c r="E319" s="233"/>
      <c r="F319" s="256"/>
      <c r="G319" s="256"/>
      <c r="H319" s="87"/>
      <c r="I319" s="248"/>
      <c r="J319" s="104">
        <f t="shared" si="21"/>
      </c>
      <c r="K319" s="54"/>
      <c r="L319" s="59"/>
      <c r="N319" s="103" t="b">
        <f t="shared" si="22"/>
        <v>0</v>
      </c>
      <c r="R319" s="103" t="b">
        <f t="shared" si="23"/>
        <v>1</v>
      </c>
    </row>
    <row r="320" spans="1:18" s="100" customFormat="1" ht="12.75" hidden="1">
      <c r="A320" s="98"/>
      <c r="B320" s="54"/>
      <c r="C320" s="54"/>
      <c r="D320" s="233"/>
      <c r="E320" s="233"/>
      <c r="F320" s="256"/>
      <c r="G320" s="256"/>
      <c r="H320" s="87"/>
      <c r="I320" s="248"/>
      <c r="J320" s="104">
        <f t="shared" si="21"/>
      </c>
      <c r="K320" s="54"/>
      <c r="L320" s="59"/>
      <c r="N320" s="103" t="b">
        <f t="shared" si="22"/>
        <v>0</v>
      </c>
      <c r="R320" s="103" t="b">
        <f t="shared" si="23"/>
        <v>1</v>
      </c>
    </row>
    <row r="321" spans="1:18" s="100" customFormat="1" ht="12.75" hidden="1">
      <c r="A321" s="98"/>
      <c r="B321" s="54"/>
      <c r="C321" s="54"/>
      <c r="D321" s="233"/>
      <c r="E321" s="233"/>
      <c r="F321" s="256"/>
      <c r="G321" s="256"/>
      <c r="H321" s="87"/>
      <c r="I321" s="248"/>
      <c r="J321" s="104">
        <f>IF(OR(I321&lt;&gt;"",I321&lt;&gt;0),(F321+G321)/I321,"")</f>
      </c>
      <c r="K321" s="54"/>
      <c r="L321" s="59"/>
      <c r="N321" s="103" t="b">
        <f t="shared" si="22"/>
        <v>0</v>
      </c>
      <c r="R321" s="103" t="b">
        <f t="shared" si="23"/>
        <v>1</v>
      </c>
    </row>
    <row r="322" spans="1:18" s="100" customFormat="1" ht="12.75" hidden="1">
      <c r="A322" s="98"/>
      <c r="B322" s="54"/>
      <c r="C322" s="54"/>
      <c r="D322" s="233"/>
      <c r="E322" s="233"/>
      <c r="F322" s="256"/>
      <c r="G322" s="256"/>
      <c r="H322" s="87"/>
      <c r="I322" s="248"/>
      <c r="J322" s="104">
        <f>IF(OR(I322&lt;&gt;"",I322&lt;&gt;0),(F322+G322)/I322,"")</f>
      </c>
      <c r="K322" s="54"/>
      <c r="L322" s="59"/>
      <c r="N322" s="103" t="b">
        <f t="shared" si="22"/>
        <v>0</v>
      </c>
      <c r="R322" s="103" t="b">
        <f t="shared" si="23"/>
        <v>1</v>
      </c>
    </row>
    <row r="323" spans="1:18" s="100" customFormat="1" ht="12.75" hidden="1">
      <c r="A323" s="98"/>
      <c r="B323" s="54"/>
      <c r="C323" s="54"/>
      <c r="D323" s="233"/>
      <c r="E323" s="233"/>
      <c r="F323" s="256"/>
      <c r="G323" s="256"/>
      <c r="H323" s="87"/>
      <c r="I323" s="248"/>
      <c r="J323" s="104">
        <f>IF(OR(I323&lt;&gt;"",I323&lt;&gt;0),(F323+G323)/I323,"")</f>
      </c>
      <c r="K323" s="54"/>
      <c r="L323" s="59"/>
      <c r="N323" s="103" t="b">
        <f t="shared" si="22"/>
        <v>0</v>
      </c>
      <c r="R323" s="103" t="b">
        <f t="shared" si="23"/>
        <v>1</v>
      </c>
    </row>
    <row r="324" spans="1:18" s="100" customFormat="1" ht="12.75" hidden="1">
      <c r="A324" s="98"/>
      <c r="B324" s="54"/>
      <c r="C324" s="54"/>
      <c r="D324" s="233"/>
      <c r="E324" s="233"/>
      <c r="F324" s="256"/>
      <c r="G324" s="256"/>
      <c r="H324" s="87"/>
      <c r="I324" s="248"/>
      <c r="J324" s="104">
        <f>IF(OR(I324&lt;&gt;"",I324&lt;&gt;0),(F324+G324)/I324,"")</f>
      </c>
      <c r="K324" s="54"/>
      <c r="L324" s="59"/>
      <c r="N324" s="103" t="b">
        <f t="shared" si="22"/>
        <v>0</v>
      </c>
      <c r="R324" s="103" t="b">
        <f t="shared" si="23"/>
        <v>1</v>
      </c>
    </row>
    <row r="325" spans="1:18" s="100" customFormat="1" ht="12.75" hidden="1">
      <c r="A325" s="98"/>
      <c r="B325" s="54"/>
      <c r="C325" s="54"/>
      <c r="D325" s="233"/>
      <c r="E325" s="233"/>
      <c r="F325" s="256"/>
      <c r="G325" s="256"/>
      <c r="H325" s="87"/>
      <c r="I325" s="248"/>
      <c r="J325" s="104">
        <f>IF(OR(I325&lt;&gt;"",I325&lt;&gt;0),(F325+G325)/I325,"")</f>
      </c>
      <c r="K325" s="54"/>
      <c r="L325" s="59"/>
      <c r="N325" s="103" t="b">
        <f t="shared" si="22"/>
        <v>0</v>
      </c>
      <c r="R325" s="103" t="b">
        <f t="shared" si="23"/>
        <v>1</v>
      </c>
    </row>
    <row r="326" spans="1:12" s="100" customFormat="1" ht="15" customHeight="1">
      <c r="A326" s="98"/>
      <c r="B326" s="341" t="s">
        <v>147</v>
      </c>
      <c r="C326" s="342"/>
      <c r="D326" s="342"/>
      <c r="E326" s="342"/>
      <c r="F326" s="342"/>
      <c r="G326" s="342"/>
      <c r="H326" s="342"/>
      <c r="I326" s="343"/>
      <c r="J326" s="115">
        <f>SUM(J257:J325)</f>
        <v>106.94424894282787</v>
      </c>
      <c r="K326" s="116"/>
      <c r="L326" s="98"/>
    </row>
    <row r="327" spans="1:18" s="100" customFormat="1" ht="12.75" hidden="1">
      <c r="A327" s="98"/>
      <c r="B327" s="344">
        <f>IF(OR(OR(N257:N286),OR(N287:N316),OR(N317:N325)),"INCOMPLETE","")</f>
      </c>
      <c r="C327" s="344"/>
      <c r="D327" s="344"/>
      <c r="E327" s="344"/>
      <c r="F327" s="344"/>
      <c r="G327" s="344"/>
      <c r="H327" s="344"/>
      <c r="I327" s="344"/>
      <c r="J327" s="344"/>
      <c r="K327" s="344"/>
      <c r="L327" s="98"/>
      <c r="R327" s="100" t="b">
        <f>B327=""</f>
        <v>1</v>
      </c>
    </row>
    <row r="328" spans="1:12" s="100" customFormat="1" ht="9.75" customHeight="1">
      <c r="A328" s="98"/>
      <c r="B328" s="98"/>
      <c r="C328" s="98"/>
      <c r="D328" s="98"/>
      <c r="E328" s="98"/>
      <c r="F328" s="98"/>
      <c r="G328" s="98"/>
      <c r="H328" s="98"/>
      <c r="I328" s="98"/>
      <c r="J328" s="98"/>
      <c r="K328" s="98"/>
      <c r="L328" s="98"/>
    </row>
  </sheetData>
  <sheetProtection password="BA4C" sheet="1" objects="1" scenarios="1" selectLockedCells="1"/>
  <mergeCells count="30">
    <mergeCell ref="B326:I326"/>
    <mergeCell ref="B327:K327"/>
    <mergeCell ref="B251:I251"/>
    <mergeCell ref="B252:I252"/>
    <mergeCell ref="B253:K253"/>
    <mergeCell ref="B255:D255"/>
    <mergeCell ref="B131:I131"/>
    <mergeCell ref="B132:K132"/>
    <mergeCell ref="B134:D134"/>
    <mergeCell ref="B206:K206"/>
    <mergeCell ref="B13:D13"/>
    <mergeCell ref="B84:I84"/>
    <mergeCell ref="B85:K85"/>
    <mergeCell ref="B130:I130"/>
    <mergeCell ref="B10:C10"/>
    <mergeCell ref="D10:K10"/>
    <mergeCell ref="B11:C11"/>
    <mergeCell ref="D11:K11"/>
    <mergeCell ref="B8:C8"/>
    <mergeCell ref="D8:K8"/>
    <mergeCell ref="B9:C9"/>
    <mergeCell ref="D9:K9"/>
    <mergeCell ref="B6:C6"/>
    <mergeCell ref="D6:K6"/>
    <mergeCell ref="B7:C7"/>
    <mergeCell ref="D7:K7"/>
    <mergeCell ref="B2:L2"/>
    <mergeCell ref="B3:K3"/>
    <mergeCell ref="B5:C5"/>
    <mergeCell ref="D5:K5"/>
  </mergeCells>
  <dataValidations count="3">
    <dataValidation allowBlank="1" showErrorMessage="1" sqref="L2:IV3 B1:C5 C6:C7 E1:K4 D1:D13 M85:IV129 A1:A83 R208:R250 A206:B250 D15:D83 E12:I83 A85:B129 D136:D204 D131:D134 M4:IV83 M206:Q250 C86:L129 B253:C253 D253:D255 S206:IV250 M131:IV204 C207:L250 C328:K65536 L5:L85 L130:L206 D257:D326 S252:IV65536 M252:Q65536 R257:R65536 L251:L65536 A252:A65536 B252:K252 A131:C204 C10:C83 E253:K326 B6:B83 E131:K204 B254:B65536 C254:C326 J6:K83"/>
    <dataValidation allowBlank="1" showErrorMessage="1" promptTitle="Description of expenditure" prompt="Please, briefly describe the item." sqref="D135 D14 D256"/>
    <dataValidation allowBlank="1" showErrorMessage="1" promptTitle="Total costs in euro" prompt="Indicate the total amount for the corresponding month for the expert in euro." sqref="M84:IV84 J251:K251 M205:IV205 A205:K205 M130:IV130 A130:B130 J130:K130 M251:IV251 A251:B251 A84:B84 J84:K84 R206:R207 R252:R256"/>
  </dataValidations>
  <printOptions horizontalCentered="1" verticalCentered="1"/>
  <pageMargins left="0.3937007874015748" right="0.3937007874015748" top="0.7874015748031497" bottom="0.984251968503937" header="0.3937007874015748" footer="0.5118110236220472"/>
  <pageSetup horizontalDpi="600" verticalDpi="600" orientation="landscape" paperSize="9" scale="73" r:id="rId3"/>
  <headerFooter alignWithMargins="0">
    <oddHeader>&amp;L&amp;G&amp;R&amp;G</oddHeader>
  </headerFooter>
  <rowBreaks count="1" manualBreakCount="1">
    <brk id="133" max="11" man="1"/>
  </rowBreaks>
  <legacyDrawing r:id="rId2"/>
</worksheet>
</file>

<file path=xl/worksheets/sheet6.xml><?xml version="1.0" encoding="utf-8"?>
<worksheet xmlns="http://schemas.openxmlformats.org/spreadsheetml/2006/main" xmlns:r="http://schemas.openxmlformats.org/officeDocument/2006/relationships">
  <sheetPr codeName="Tabelle6"/>
  <dimension ref="A1:R330"/>
  <sheetViews>
    <sheetView showGridLines="0" zoomScale="85" zoomScaleNormal="85" zoomScalePageLayoutView="0" workbookViewId="0" topLeftCell="A10">
      <selection activeCell="E23" sqref="E23"/>
    </sheetView>
  </sheetViews>
  <sheetFormatPr defaultColWidth="0" defaultRowHeight="12.75"/>
  <cols>
    <col min="1" max="1" width="1.28515625" style="220" customWidth="1"/>
    <col min="2" max="2" width="9.7109375" style="220" customWidth="1"/>
    <col min="3" max="3" width="16.57421875" style="220" customWidth="1"/>
    <col min="4" max="4" width="13.00390625" style="220" customWidth="1"/>
    <col min="5" max="5" width="14.7109375" style="220" customWidth="1"/>
    <col min="6" max="6" width="14.28125" style="220" customWidth="1"/>
    <col min="7" max="7" width="16.7109375" style="220" customWidth="1"/>
    <col min="8" max="9" width="18.7109375" style="220" customWidth="1"/>
    <col min="10" max="10" width="13.421875" style="220" customWidth="1"/>
    <col min="11" max="11" width="13.57421875" style="220" customWidth="1"/>
    <col min="12" max="12" width="10.8515625" style="220" customWidth="1"/>
    <col min="13" max="13" width="12.00390625" style="220" customWidth="1"/>
    <col min="14" max="14" width="17.421875" style="220" customWidth="1"/>
    <col min="15" max="15" width="13.00390625" style="220" customWidth="1"/>
    <col min="16" max="16" width="1.28515625" style="220" customWidth="1"/>
    <col min="17" max="16384" width="9.140625" style="220" hidden="1" customWidth="1"/>
  </cols>
  <sheetData>
    <row r="1" spans="1:16" s="60" customFormat="1" ht="9.75" customHeight="1" collapsed="1">
      <c r="A1" s="59"/>
      <c r="B1" s="59"/>
      <c r="C1" s="59"/>
      <c r="D1" s="59"/>
      <c r="E1" s="59"/>
      <c r="F1" s="59"/>
      <c r="G1" s="59"/>
      <c r="H1" s="59"/>
      <c r="I1" s="59"/>
      <c r="J1" s="59"/>
      <c r="K1" s="59"/>
      <c r="L1" s="59"/>
      <c r="M1" s="59"/>
      <c r="N1" s="59"/>
      <c r="O1" s="59"/>
      <c r="P1" s="59"/>
    </row>
    <row r="2" spans="1:16" s="60" customFormat="1" ht="15" customHeight="1">
      <c r="A2" s="59"/>
      <c r="B2" s="346" t="s">
        <v>157</v>
      </c>
      <c r="C2" s="346"/>
      <c r="D2" s="346"/>
      <c r="E2" s="346"/>
      <c r="F2" s="346"/>
      <c r="G2" s="346"/>
      <c r="H2" s="346"/>
      <c r="I2" s="59"/>
      <c r="J2" s="59"/>
      <c r="K2" s="59"/>
      <c r="L2" s="59"/>
      <c r="M2" s="59"/>
      <c r="N2" s="59"/>
      <c r="O2" s="59"/>
      <c r="P2" s="59"/>
    </row>
    <row r="3" spans="1:16" s="60" customFormat="1" ht="9.75" customHeight="1">
      <c r="A3" s="59"/>
      <c r="B3" s="59"/>
      <c r="C3" s="347"/>
      <c r="D3" s="347"/>
      <c r="E3" s="347"/>
      <c r="F3" s="347"/>
      <c r="G3" s="347"/>
      <c r="H3" s="347"/>
      <c r="I3" s="59"/>
      <c r="J3" s="59"/>
      <c r="K3" s="59"/>
      <c r="L3" s="59"/>
      <c r="M3" s="59"/>
      <c r="N3" s="59"/>
      <c r="O3" s="59"/>
      <c r="P3" s="59"/>
    </row>
    <row r="4" spans="1:16" s="60" customFormat="1" ht="94.5" customHeight="1">
      <c r="A4" s="59"/>
      <c r="B4" s="311" t="s">
        <v>158</v>
      </c>
      <c r="C4" s="311"/>
      <c r="D4" s="311"/>
      <c r="E4" s="311"/>
      <c r="F4" s="311"/>
      <c r="G4" s="311"/>
      <c r="H4" s="311"/>
      <c r="I4" s="311"/>
      <c r="J4" s="311"/>
      <c r="K4" s="311"/>
      <c r="L4" s="311"/>
      <c r="M4" s="311"/>
      <c r="N4" s="311"/>
      <c r="O4" s="89"/>
      <c r="P4" s="59"/>
    </row>
    <row r="5" spans="1:16" s="60" customFormat="1" ht="9.75" customHeight="1">
      <c r="A5" s="59"/>
      <c r="B5" s="90"/>
      <c r="C5" s="65"/>
      <c r="D5" s="65"/>
      <c r="E5" s="65"/>
      <c r="F5" s="65"/>
      <c r="G5" s="65"/>
      <c r="H5" s="65"/>
      <c r="I5" s="65"/>
      <c r="J5" s="65"/>
      <c r="K5" s="65"/>
      <c r="L5" s="65"/>
      <c r="M5" s="65"/>
      <c r="N5" s="65"/>
      <c r="O5" s="65"/>
      <c r="P5" s="59"/>
    </row>
    <row r="6" spans="1:16" s="60" customFormat="1" ht="15" customHeight="1">
      <c r="A6" s="59"/>
      <c r="B6" s="64" t="s">
        <v>105</v>
      </c>
      <c r="C6" s="62"/>
      <c r="D6" s="62"/>
      <c r="E6" s="62"/>
      <c r="F6" s="62"/>
      <c r="G6" s="62"/>
      <c r="H6" s="62"/>
      <c r="I6" s="59"/>
      <c r="J6" s="59"/>
      <c r="K6" s="59"/>
      <c r="L6" s="59"/>
      <c r="M6" s="59"/>
      <c r="N6" s="59"/>
      <c r="O6" s="59"/>
      <c r="P6" s="59"/>
    </row>
    <row r="7" spans="1:16" s="60" customFormat="1" ht="15" customHeight="1">
      <c r="A7" s="59"/>
      <c r="B7" s="322" t="s">
        <v>106</v>
      </c>
      <c r="C7" s="322"/>
      <c r="D7" s="345" t="str">
        <f>'Cover Page'!$D$6</f>
        <v>082_PR2_08_0117</v>
      </c>
      <c r="E7" s="345"/>
      <c r="F7" s="345"/>
      <c r="G7" s="345"/>
      <c r="H7" s="345"/>
      <c r="I7" s="345"/>
      <c r="J7" s="345"/>
      <c r="K7" s="345"/>
      <c r="L7" s="345"/>
      <c r="M7" s="345"/>
      <c r="N7" s="345"/>
      <c r="O7" s="345"/>
      <c r="P7" s="59"/>
    </row>
    <row r="8" spans="1:16" s="60" customFormat="1" ht="15" customHeight="1">
      <c r="A8" s="59"/>
      <c r="B8" s="322" t="s">
        <v>107</v>
      </c>
      <c r="C8" s="322"/>
      <c r="D8" s="345" t="str">
        <f>'Cover Page'!$D$8</f>
        <v>ESPON SKH</v>
      </c>
      <c r="E8" s="345"/>
      <c r="F8" s="345"/>
      <c r="G8" s="345"/>
      <c r="H8" s="345"/>
      <c r="I8" s="345"/>
      <c r="J8" s="345"/>
      <c r="K8" s="345"/>
      <c r="L8" s="345"/>
      <c r="M8" s="345"/>
      <c r="N8" s="345"/>
      <c r="O8" s="345"/>
      <c r="P8" s="59"/>
    </row>
    <row r="9" spans="1:16" s="60" customFormat="1" ht="15" customHeight="1">
      <c r="A9" s="59"/>
      <c r="B9" s="322" t="s">
        <v>108</v>
      </c>
      <c r="C9" s="322"/>
      <c r="D9" s="345" t="str">
        <f>'Cover Page'!$D$10</f>
        <v>025/2009</v>
      </c>
      <c r="E9" s="345"/>
      <c r="F9" s="345"/>
      <c r="G9" s="345"/>
      <c r="H9" s="345"/>
      <c r="I9" s="345"/>
      <c r="J9" s="345"/>
      <c r="K9" s="345"/>
      <c r="L9" s="345"/>
      <c r="M9" s="345"/>
      <c r="N9" s="345"/>
      <c r="O9" s="345"/>
      <c r="P9" s="59"/>
    </row>
    <row r="10" spans="1:16" s="60" customFormat="1" ht="15" customHeight="1">
      <c r="A10" s="59"/>
      <c r="B10" s="322" t="s">
        <v>109</v>
      </c>
      <c r="C10" s="322"/>
      <c r="D10" s="345" t="str">
        <f>'Cover Page'!$D$12</f>
        <v>NSPR</v>
      </c>
      <c r="E10" s="345"/>
      <c r="F10" s="345"/>
      <c r="G10" s="345"/>
      <c r="H10" s="345"/>
      <c r="I10" s="345"/>
      <c r="J10" s="345"/>
      <c r="K10" s="345"/>
      <c r="L10" s="345"/>
      <c r="M10" s="345"/>
      <c r="N10" s="345"/>
      <c r="O10" s="345"/>
      <c r="P10" s="59"/>
    </row>
    <row r="11" spans="1:16" s="60" customFormat="1" ht="15" customHeight="1">
      <c r="A11" s="59"/>
      <c r="B11" s="322" t="s">
        <v>110</v>
      </c>
      <c r="C11" s="322"/>
      <c r="D11" s="345" t="str">
        <f>'Cover Page'!$D$14</f>
        <v>Leadpartner</v>
      </c>
      <c r="E11" s="345"/>
      <c r="F11" s="345"/>
      <c r="G11" s="345"/>
      <c r="H11" s="345"/>
      <c r="I11" s="345"/>
      <c r="J11" s="345"/>
      <c r="K11" s="345"/>
      <c r="L11" s="345"/>
      <c r="M11" s="345"/>
      <c r="N11" s="345"/>
      <c r="O11" s="345"/>
      <c r="P11" s="59"/>
    </row>
    <row r="12" spans="1:16" s="60" customFormat="1" ht="15" customHeight="1">
      <c r="A12" s="59"/>
      <c r="B12" s="322" t="s">
        <v>64</v>
      </c>
      <c r="C12" s="322"/>
      <c r="D12" s="348">
        <f>'Cover Page'!$D$16</f>
        <v>2</v>
      </c>
      <c r="E12" s="348"/>
      <c r="F12" s="348"/>
      <c r="G12" s="348"/>
      <c r="H12" s="348"/>
      <c r="I12" s="348"/>
      <c r="J12" s="348"/>
      <c r="K12" s="348"/>
      <c r="L12" s="348"/>
      <c r="M12" s="348"/>
      <c r="N12" s="348"/>
      <c r="O12" s="348"/>
      <c r="P12" s="59"/>
    </row>
    <row r="13" spans="1:16" s="60" customFormat="1" ht="15" customHeight="1">
      <c r="A13" s="59"/>
      <c r="B13" s="322" t="s">
        <v>112</v>
      </c>
      <c r="C13" s="322"/>
      <c r="D13" s="345" t="str">
        <f>"from  "&amp;'Cover Page'!$D$18&amp;"  to  "&amp;'Cover Page'!$F$18</f>
        <v>from  08/12/2008  to  30/06/2009</v>
      </c>
      <c r="E13" s="345"/>
      <c r="F13" s="345"/>
      <c r="G13" s="345"/>
      <c r="H13" s="345"/>
      <c r="I13" s="345"/>
      <c r="J13" s="345"/>
      <c r="K13" s="345"/>
      <c r="L13" s="345"/>
      <c r="M13" s="345"/>
      <c r="N13" s="345"/>
      <c r="O13" s="345"/>
      <c r="P13" s="59"/>
    </row>
    <row r="14" spans="1:16" s="60" customFormat="1" ht="9.75" customHeight="1">
      <c r="A14" s="59"/>
      <c r="B14" s="59"/>
      <c r="C14" s="67"/>
      <c r="D14" s="64"/>
      <c r="E14" s="64"/>
      <c r="F14" s="91"/>
      <c r="G14" s="59"/>
      <c r="H14" s="59"/>
      <c r="I14" s="59"/>
      <c r="J14" s="59"/>
      <c r="K14" s="59"/>
      <c r="L14" s="59"/>
      <c r="M14" s="59"/>
      <c r="N14" s="59"/>
      <c r="O14" s="59"/>
      <c r="P14" s="59"/>
    </row>
    <row r="15" spans="1:16" s="60" customFormat="1" ht="15" customHeight="1">
      <c r="A15" s="59"/>
      <c r="B15" s="350" t="s">
        <v>130</v>
      </c>
      <c r="C15" s="350"/>
      <c r="D15" s="350"/>
      <c r="E15" s="350"/>
      <c r="F15" s="350"/>
      <c r="G15" s="59"/>
      <c r="H15" s="59"/>
      <c r="I15" s="59"/>
      <c r="J15" s="59"/>
      <c r="K15" s="59"/>
      <c r="L15" s="59"/>
      <c r="M15" s="59"/>
      <c r="N15" s="59"/>
      <c r="O15" s="59"/>
      <c r="P15" s="59"/>
    </row>
    <row r="16" spans="1:16" s="60" customFormat="1" ht="54.75" customHeight="1">
      <c r="A16" s="59"/>
      <c r="B16" s="223" t="s">
        <v>150</v>
      </c>
      <c r="C16" s="228" t="s">
        <v>159</v>
      </c>
      <c r="D16" s="224" t="s">
        <v>160</v>
      </c>
      <c r="E16" s="224" t="s">
        <v>161</v>
      </c>
      <c r="F16" s="224" t="s">
        <v>162</v>
      </c>
      <c r="G16" s="224" t="s">
        <v>163</v>
      </c>
      <c r="H16" s="224" t="s">
        <v>152</v>
      </c>
      <c r="I16" s="224" t="s">
        <v>153</v>
      </c>
      <c r="J16" s="224" t="s">
        <v>154</v>
      </c>
      <c r="K16" s="224" t="s">
        <v>155</v>
      </c>
      <c r="L16" s="224" t="s">
        <v>140</v>
      </c>
      <c r="M16" s="224" t="s">
        <v>141</v>
      </c>
      <c r="N16" s="224" t="s">
        <v>143</v>
      </c>
      <c r="O16" s="225" t="s">
        <v>164</v>
      </c>
      <c r="P16" s="59"/>
    </row>
    <row r="17" spans="1:17" s="60" customFormat="1" ht="25.5">
      <c r="A17" s="59"/>
      <c r="B17" s="82">
        <v>2090034</v>
      </c>
      <c r="C17" s="83" t="s">
        <v>247</v>
      </c>
      <c r="D17" s="83" t="s">
        <v>217</v>
      </c>
      <c r="E17" s="49" t="s">
        <v>221</v>
      </c>
      <c r="F17" s="83" t="s">
        <v>218</v>
      </c>
      <c r="G17" s="83" t="s">
        <v>222</v>
      </c>
      <c r="H17" s="234" t="s">
        <v>219</v>
      </c>
      <c r="I17" s="234" t="s">
        <v>220</v>
      </c>
      <c r="J17" s="255">
        <v>1215</v>
      </c>
      <c r="K17" s="255">
        <v>0</v>
      </c>
      <c r="L17" s="48" t="s">
        <v>207</v>
      </c>
      <c r="M17" s="247">
        <v>10.5341</v>
      </c>
      <c r="N17" s="71">
        <f aca="true" t="shared" si="0" ref="N17:N48">IF(OR(M17&lt;&gt;"",M17&lt;&gt;0),(J17+K17)/M17,"")</f>
        <v>115.33970628720061</v>
      </c>
      <c r="O17" s="84"/>
      <c r="P17" s="59"/>
      <c r="Q17" s="60" t="b">
        <f aca="true" t="shared" si="1" ref="Q17:Q48">AND(OR(B17="",C17="",D17="",E17="",F17="",G17="",H17="",I17="",J17="",K17="",L17="",M17=""),B17&amp;C17&amp;D17&amp;E17&amp;F17&amp;G17&amp;H17&amp;I17&amp;J17&amp;K17&amp;L17&amp;M17&amp;O17&lt;&gt;"")</f>
        <v>0</v>
      </c>
    </row>
    <row r="18" spans="1:18" s="60" customFormat="1" ht="25.5">
      <c r="A18" s="59"/>
      <c r="B18" s="82">
        <v>469008</v>
      </c>
      <c r="C18" s="83" t="s">
        <v>247</v>
      </c>
      <c r="D18" s="83" t="s">
        <v>217</v>
      </c>
      <c r="E18" s="49" t="s">
        <v>221</v>
      </c>
      <c r="F18" s="83" t="s">
        <v>218</v>
      </c>
      <c r="G18" s="83" t="s">
        <v>223</v>
      </c>
      <c r="H18" s="234" t="s">
        <v>234</v>
      </c>
      <c r="I18" s="234" t="s">
        <v>224</v>
      </c>
      <c r="J18" s="255">
        <v>74</v>
      </c>
      <c r="K18" s="255">
        <v>0</v>
      </c>
      <c r="L18" s="48" t="s">
        <v>225</v>
      </c>
      <c r="M18" s="247">
        <v>1</v>
      </c>
      <c r="N18" s="71">
        <f t="shared" si="0"/>
        <v>74</v>
      </c>
      <c r="O18" s="84"/>
      <c r="P18" s="59"/>
      <c r="Q18" s="60" t="b">
        <f t="shared" si="1"/>
        <v>0</v>
      </c>
      <c r="R18" s="60" t="b">
        <f aca="true" t="shared" si="2" ref="R18:R60">AND(B17="",NOT(Q18))</f>
        <v>0</v>
      </c>
    </row>
    <row r="19" spans="1:18" s="60" customFormat="1" ht="25.5">
      <c r="A19" s="59"/>
      <c r="B19" s="82">
        <v>469008</v>
      </c>
      <c r="C19" s="83" t="s">
        <v>247</v>
      </c>
      <c r="D19" s="83" t="s">
        <v>217</v>
      </c>
      <c r="E19" s="49" t="s">
        <v>221</v>
      </c>
      <c r="F19" s="83" t="s">
        <v>218</v>
      </c>
      <c r="G19" s="83" t="s">
        <v>226</v>
      </c>
      <c r="H19" s="234" t="s">
        <v>233</v>
      </c>
      <c r="I19" s="234" t="s">
        <v>224</v>
      </c>
      <c r="J19" s="255">
        <f>78-3.43</f>
        <v>74.57</v>
      </c>
      <c r="K19" s="255">
        <v>0</v>
      </c>
      <c r="L19" s="48" t="s">
        <v>225</v>
      </c>
      <c r="M19" s="247">
        <v>1</v>
      </c>
      <c r="N19" s="71">
        <f t="shared" si="0"/>
        <v>74.57</v>
      </c>
      <c r="O19" s="84"/>
      <c r="P19" s="59"/>
      <c r="Q19" s="60" t="b">
        <f t="shared" si="1"/>
        <v>0</v>
      </c>
      <c r="R19" s="60" t="b">
        <f t="shared" si="2"/>
        <v>0</v>
      </c>
    </row>
    <row r="20" spans="1:18" s="60" customFormat="1" ht="25.5">
      <c r="A20" s="59"/>
      <c r="B20" s="82">
        <v>469008</v>
      </c>
      <c r="C20" s="83" t="s">
        <v>247</v>
      </c>
      <c r="D20" s="83" t="s">
        <v>217</v>
      </c>
      <c r="E20" s="49" t="s">
        <v>221</v>
      </c>
      <c r="F20" s="83" t="s">
        <v>218</v>
      </c>
      <c r="G20" s="83" t="s">
        <v>227</v>
      </c>
      <c r="H20" s="234" t="s">
        <v>231</v>
      </c>
      <c r="I20" s="234" t="s">
        <v>224</v>
      </c>
      <c r="J20" s="255">
        <v>7.3</v>
      </c>
      <c r="K20" s="255">
        <v>0</v>
      </c>
      <c r="L20" s="48" t="s">
        <v>225</v>
      </c>
      <c r="M20" s="247">
        <v>1</v>
      </c>
      <c r="N20" s="71">
        <f t="shared" si="0"/>
        <v>7.3</v>
      </c>
      <c r="O20" s="84"/>
      <c r="P20" s="59"/>
      <c r="Q20" s="60" t="b">
        <f t="shared" si="1"/>
        <v>0</v>
      </c>
      <c r="R20" s="60" t="b">
        <f t="shared" si="2"/>
        <v>0</v>
      </c>
    </row>
    <row r="21" spans="1:18" s="60" customFormat="1" ht="25.5">
      <c r="A21" s="59"/>
      <c r="B21" s="82">
        <v>469008</v>
      </c>
      <c r="C21" s="83" t="s">
        <v>247</v>
      </c>
      <c r="D21" s="83" t="s">
        <v>217</v>
      </c>
      <c r="E21" s="49" t="s">
        <v>221</v>
      </c>
      <c r="F21" s="83" t="s">
        <v>218</v>
      </c>
      <c r="G21" s="83" t="s">
        <v>232</v>
      </c>
      <c r="H21" s="234" t="s">
        <v>233</v>
      </c>
      <c r="I21" s="234" t="s">
        <v>224</v>
      </c>
      <c r="J21" s="255">
        <v>3</v>
      </c>
      <c r="K21" s="255">
        <v>0</v>
      </c>
      <c r="L21" s="48" t="s">
        <v>225</v>
      </c>
      <c r="M21" s="247">
        <v>1</v>
      </c>
      <c r="N21" s="71">
        <f t="shared" si="0"/>
        <v>3</v>
      </c>
      <c r="O21" s="84"/>
      <c r="P21" s="59"/>
      <c r="Q21" s="60" t="b">
        <f t="shared" si="1"/>
        <v>0</v>
      </c>
      <c r="R21" s="60" t="b">
        <f t="shared" si="2"/>
        <v>0</v>
      </c>
    </row>
    <row r="22" spans="1:18" s="60" customFormat="1" ht="25.5">
      <c r="A22" s="59"/>
      <c r="B22" s="82">
        <v>469008</v>
      </c>
      <c r="C22" s="83" t="s">
        <v>247</v>
      </c>
      <c r="D22" s="83" t="s">
        <v>217</v>
      </c>
      <c r="E22" s="49" t="s">
        <v>221</v>
      </c>
      <c r="F22" s="83" t="s">
        <v>218</v>
      </c>
      <c r="G22" s="83" t="s">
        <v>228</v>
      </c>
      <c r="H22" s="234" t="s">
        <v>224</v>
      </c>
      <c r="I22" s="234" t="s">
        <v>224</v>
      </c>
      <c r="J22" s="255">
        <v>957</v>
      </c>
      <c r="K22" s="255">
        <v>0</v>
      </c>
      <c r="L22" s="48" t="s">
        <v>207</v>
      </c>
      <c r="M22" s="247">
        <v>11.3175</v>
      </c>
      <c r="N22" s="71">
        <f t="shared" si="0"/>
        <v>84.55931080185553</v>
      </c>
      <c r="O22" s="84"/>
      <c r="P22" s="59"/>
      <c r="Q22" s="60" t="b">
        <f t="shared" si="1"/>
        <v>0</v>
      </c>
      <c r="R22" s="60" t="b">
        <f t="shared" si="2"/>
        <v>0</v>
      </c>
    </row>
    <row r="23" spans="1:18" s="60" customFormat="1" ht="12.75">
      <c r="A23" s="59"/>
      <c r="B23" s="82"/>
      <c r="C23" s="83"/>
      <c r="D23" s="83"/>
      <c r="E23" s="49"/>
      <c r="F23" s="83"/>
      <c r="G23" s="83"/>
      <c r="H23" s="234"/>
      <c r="I23" s="234"/>
      <c r="J23" s="255"/>
      <c r="K23" s="255"/>
      <c r="L23" s="48"/>
      <c r="M23" s="247"/>
      <c r="N23" s="71">
        <f t="shared" si="0"/>
      </c>
      <c r="O23" s="84"/>
      <c r="P23" s="59"/>
      <c r="Q23" s="60" t="b">
        <f t="shared" si="1"/>
        <v>0</v>
      </c>
      <c r="R23" s="60" t="b">
        <f t="shared" si="2"/>
        <v>0</v>
      </c>
    </row>
    <row r="24" spans="1:18" s="60" customFormat="1" ht="12.75" hidden="1">
      <c r="A24" s="59"/>
      <c r="B24" s="82"/>
      <c r="C24" s="83"/>
      <c r="D24" s="83"/>
      <c r="E24" s="49"/>
      <c r="F24" s="83"/>
      <c r="G24" s="83"/>
      <c r="H24" s="234"/>
      <c r="I24" s="234"/>
      <c r="J24" s="255"/>
      <c r="K24" s="255"/>
      <c r="L24" s="48"/>
      <c r="M24" s="247"/>
      <c r="N24" s="71">
        <f t="shared" si="0"/>
      </c>
      <c r="O24" s="84"/>
      <c r="P24" s="59"/>
      <c r="Q24" s="60" t="b">
        <f t="shared" si="1"/>
        <v>0</v>
      </c>
      <c r="R24" s="60" t="b">
        <f t="shared" si="2"/>
        <v>1</v>
      </c>
    </row>
    <row r="25" spans="1:18" s="60" customFormat="1" ht="12.75" hidden="1">
      <c r="A25" s="59"/>
      <c r="B25" s="82"/>
      <c r="C25" s="83"/>
      <c r="D25" s="83"/>
      <c r="E25" s="49"/>
      <c r="F25" s="83"/>
      <c r="G25" s="83"/>
      <c r="H25" s="234"/>
      <c r="I25" s="234"/>
      <c r="J25" s="255"/>
      <c r="K25" s="255"/>
      <c r="L25" s="48"/>
      <c r="M25" s="247"/>
      <c r="N25" s="71">
        <f t="shared" si="0"/>
      </c>
      <c r="O25" s="84"/>
      <c r="P25" s="59"/>
      <c r="Q25" s="60" t="b">
        <f t="shared" si="1"/>
        <v>0</v>
      </c>
      <c r="R25" s="60" t="b">
        <f t="shared" si="2"/>
        <v>1</v>
      </c>
    </row>
    <row r="26" spans="1:18" s="60" customFormat="1" ht="12.75" hidden="1">
      <c r="A26" s="59"/>
      <c r="B26" s="82"/>
      <c r="C26" s="83"/>
      <c r="D26" s="83"/>
      <c r="E26" s="49"/>
      <c r="F26" s="83"/>
      <c r="G26" s="83"/>
      <c r="H26" s="234"/>
      <c r="I26" s="234"/>
      <c r="J26" s="255"/>
      <c r="K26" s="255"/>
      <c r="L26" s="48"/>
      <c r="M26" s="247"/>
      <c r="N26" s="71">
        <f t="shared" si="0"/>
      </c>
      <c r="O26" s="84"/>
      <c r="P26" s="59"/>
      <c r="Q26" s="60" t="b">
        <f t="shared" si="1"/>
        <v>0</v>
      </c>
      <c r="R26" s="60" t="b">
        <f t="shared" si="2"/>
        <v>1</v>
      </c>
    </row>
    <row r="27" spans="1:18" s="60" customFormat="1" ht="12.75" hidden="1">
      <c r="A27" s="59"/>
      <c r="B27" s="82"/>
      <c r="C27" s="83"/>
      <c r="D27" s="83"/>
      <c r="E27" s="49"/>
      <c r="F27" s="83"/>
      <c r="G27" s="83"/>
      <c r="H27" s="234"/>
      <c r="I27" s="234"/>
      <c r="J27" s="255"/>
      <c r="K27" s="255"/>
      <c r="L27" s="48"/>
      <c r="M27" s="247"/>
      <c r="N27" s="71">
        <f t="shared" si="0"/>
      </c>
      <c r="O27" s="84"/>
      <c r="P27" s="59"/>
      <c r="Q27" s="60" t="b">
        <f t="shared" si="1"/>
        <v>0</v>
      </c>
      <c r="R27" s="60" t="b">
        <f t="shared" si="2"/>
        <v>1</v>
      </c>
    </row>
    <row r="28" spans="1:18" s="60" customFormat="1" ht="12.75" hidden="1">
      <c r="A28" s="59"/>
      <c r="B28" s="82"/>
      <c r="C28" s="83"/>
      <c r="D28" s="83"/>
      <c r="E28" s="49"/>
      <c r="F28" s="83"/>
      <c r="G28" s="83"/>
      <c r="H28" s="234"/>
      <c r="I28" s="234"/>
      <c r="J28" s="255"/>
      <c r="K28" s="255"/>
      <c r="L28" s="48"/>
      <c r="M28" s="247"/>
      <c r="N28" s="71">
        <f t="shared" si="0"/>
      </c>
      <c r="O28" s="84"/>
      <c r="P28" s="59"/>
      <c r="Q28" s="60" t="b">
        <f t="shared" si="1"/>
        <v>0</v>
      </c>
      <c r="R28" s="60" t="b">
        <f t="shared" si="2"/>
        <v>1</v>
      </c>
    </row>
    <row r="29" spans="1:18" s="60" customFormat="1" ht="12.75" hidden="1">
      <c r="A29" s="59"/>
      <c r="B29" s="82"/>
      <c r="C29" s="83"/>
      <c r="D29" s="83"/>
      <c r="E29" s="49"/>
      <c r="F29" s="83"/>
      <c r="G29" s="83"/>
      <c r="H29" s="234"/>
      <c r="I29" s="234"/>
      <c r="J29" s="255"/>
      <c r="K29" s="255"/>
      <c r="L29" s="48"/>
      <c r="M29" s="247"/>
      <c r="N29" s="71">
        <f t="shared" si="0"/>
      </c>
      <c r="O29" s="84"/>
      <c r="P29" s="59"/>
      <c r="Q29" s="60" t="b">
        <f t="shared" si="1"/>
        <v>0</v>
      </c>
      <c r="R29" s="60" t="b">
        <f t="shared" si="2"/>
        <v>1</v>
      </c>
    </row>
    <row r="30" spans="1:18" s="60" customFormat="1" ht="12.75" hidden="1">
      <c r="A30" s="59"/>
      <c r="B30" s="82"/>
      <c r="C30" s="83"/>
      <c r="D30" s="83"/>
      <c r="E30" s="49"/>
      <c r="F30" s="83"/>
      <c r="G30" s="83"/>
      <c r="H30" s="234"/>
      <c r="I30" s="234"/>
      <c r="J30" s="255"/>
      <c r="K30" s="255"/>
      <c r="L30" s="48"/>
      <c r="M30" s="247"/>
      <c r="N30" s="71">
        <f t="shared" si="0"/>
      </c>
      <c r="O30" s="84"/>
      <c r="P30" s="59"/>
      <c r="Q30" s="60" t="b">
        <f t="shared" si="1"/>
        <v>0</v>
      </c>
      <c r="R30" s="60" t="b">
        <f t="shared" si="2"/>
        <v>1</v>
      </c>
    </row>
    <row r="31" spans="1:18" s="60" customFormat="1" ht="12.75" hidden="1">
      <c r="A31" s="59"/>
      <c r="B31" s="82"/>
      <c r="C31" s="83"/>
      <c r="D31" s="83"/>
      <c r="E31" s="49"/>
      <c r="F31" s="83"/>
      <c r="G31" s="83"/>
      <c r="H31" s="234"/>
      <c r="I31" s="234"/>
      <c r="J31" s="255"/>
      <c r="K31" s="255"/>
      <c r="L31" s="48"/>
      <c r="M31" s="247"/>
      <c r="N31" s="71">
        <f t="shared" si="0"/>
      </c>
      <c r="O31" s="84"/>
      <c r="P31" s="59"/>
      <c r="Q31" s="60" t="b">
        <f t="shared" si="1"/>
        <v>0</v>
      </c>
      <c r="R31" s="60" t="b">
        <f t="shared" si="2"/>
        <v>1</v>
      </c>
    </row>
    <row r="32" spans="1:18" s="60" customFormat="1" ht="12.75" hidden="1">
      <c r="A32" s="59"/>
      <c r="B32" s="82"/>
      <c r="C32" s="83"/>
      <c r="D32" s="83"/>
      <c r="E32" s="49"/>
      <c r="F32" s="83"/>
      <c r="G32" s="83"/>
      <c r="H32" s="234"/>
      <c r="I32" s="234"/>
      <c r="J32" s="255"/>
      <c r="K32" s="255"/>
      <c r="L32" s="48"/>
      <c r="M32" s="247"/>
      <c r="N32" s="71">
        <f t="shared" si="0"/>
      </c>
      <c r="O32" s="84"/>
      <c r="P32" s="59"/>
      <c r="Q32" s="60" t="b">
        <f t="shared" si="1"/>
        <v>0</v>
      </c>
      <c r="R32" s="60" t="b">
        <f t="shared" si="2"/>
        <v>1</v>
      </c>
    </row>
    <row r="33" spans="1:18" s="60" customFormat="1" ht="12.75" hidden="1">
      <c r="A33" s="59"/>
      <c r="B33" s="82"/>
      <c r="C33" s="83"/>
      <c r="D33" s="83"/>
      <c r="E33" s="49"/>
      <c r="F33" s="83"/>
      <c r="G33" s="83"/>
      <c r="H33" s="234"/>
      <c r="I33" s="234"/>
      <c r="J33" s="255"/>
      <c r="K33" s="255"/>
      <c r="L33" s="48"/>
      <c r="M33" s="247"/>
      <c r="N33" s="71">
        <f t="shared" si="0"/>
      </c>
      <c r="O33" s="84"/>
      <c r="P33" s="59"/>
      <c r="Q33" s="60" t="b">
        <f t="shared" si="1"/>
        <v>0</v>
      </c>
      <c r="R33" s="60" t="b">
        <f t="shared" si="2"/>
        <v>1</v>
      </c>
    </row>
    <row r="34" spans="1:18" s="60" customFormat="1" ht="12.75" hidden="1">
      <c r="A34" s="59"/>
      <c r="B34" s="82"/>
      <c r="C34" s="83"/>
      <c r="D34" s="83"/>
      <c r="E34" s="49"/>
      <c r="F34" s="83"/>
      <c r="G34" s="83"/>
      <c r="H34" s="234"/>
      <c r="I34" s="234"/>
      <c r="J34" s="255"/>
      <c r="K34" s="255"/>
      <c r="L34" s="48"/>
      <c r="M34" s="247"/>
      <c r="N34" s="71">
        <f t="shared" si="0"/>
      </c>
      <c r="O34" s="84"/>
      <c r="P34" s="59"/>
      <c r="Q34" s="60" t="b">
        <f t="shared" si="1"/>
        <v>0</v>
      </c>
      <c r="R34" s="60" t="b">
        <f t="shared" si="2"/>
        <v>1</v>
      </c>
    </row>
    <row r="35" spans="1:18" s="60" customFormat="1" ht="12.75" hidden="1">
      <c r="A35" s="59"/>
      <c r="B35" s="82"/>
      <c r="C35" s="83"/>
      <c r="D35" s="83"/>
      <c r="E35" s="49"/>
      <c r="F35" s="83"/>
      <c r="G35" s="83"/>
      <c r="H35" s="234"/>
      <c r="I35" s="234"/>
      <c r="J35" s="255"/>
      <c r="K35" s="255"/>
      <c r="L35" s="48"/>
      <c r="M35" s="247"/>
      <c r="N35" s="71">
        <f t="shared" si="0"/>
      </c>
      <c r="O35" s="84"/>
      <c r="P35" s="59"/>
      <c r="Q35" s="60" t="b">
        <f t="shared" si="1"/>
        <v>0</v>
      </c>
      <c r="R35" s="60" t="b">
        <f t="shared" si="2"/>
        <v>1</v>
      </c>
    </row>
    <row r="36" spans="1:18" s="60" customFormat="1" ht="12.75" hidden="1">
      <c r="A36" s="59"/>
      <c r="B36" s="82"/>
      <c r="C36" s="83"/>
      <c r="D36" s="83"/>
      <c r="E36" s="49"/>
      <c r="F36" s="83"/>
      <c r="G36" s="83"/>
      <c r="H36" s="234"/>
      <c r="I36" s="234"/>
      <c r="J36" s="255"/>
      <c r="K36" s="255"/>
      <c r="L36" s="48"/>
      <c r="M36" s="247"/>
      <c r="N36" s="71">
        <f t="shared" si="0"/>
      </c>
      <c r="O36" s="84"/>
      <c r="P36" s="59"/>
      <c r="Q36" s="60" t="b">
        <f t="shared" si="1"/>
        <v>0</v>
      </c>
      <c r="R36" s="60" t="b">
        <f t="shared" si="2"/>
        <v>1</v>
      </c>
    </row>
    <row r="37" spans="1:18" s="60" customFormat="1" ht="12.75" hidden="1">
      <c r="A37" s="59"/>
      <c r="B37" s="82"/>
      <c r="C37" s="83"/>
      <c r="D37" s="83"/>
      <c r="E37" s="49"/>
      <c r="F37" s="83"/>
      <c r="G37" s="83"/>
      <c r="H37" s="234"/>
      <c r="I37" s="234"/>
      <c r="J37" s="255"/>
      <c r="K37" s="255"/>
      <c r="L37" s="48"/>
      <c r="M37" s="247"/>
      <c r="N37" s="71">
        <f t="shared" si="0"/>
      </c>
      <c r="O37" s="84"/>
      <c r="P37" s="59"/>
      <c r="Q37" s="60" t="b">
        <f t="shared" si="1"/>
        <v>0</v>
      </c>
      <c r="R37" s="60" t="b">
        <f t="shared" si="2"/>
        <v>1</v>
      </c>
    </row>
    <row r="38" spans="1:18" s="60" customFormat="1" ht="12.75" hidden="1">
      <c r="A38" s="59"/>
      <c r="B38" s="82"/>
      <c r="C38" s="83"/>
      <c r="D38" s="83"/>
      <c r="E38" s="49"/>
      <c r="F38" s="83"/>
      <c r="G38" s="83"/>
      <c r="H38" s="234"/>
      <c r="I38" s="234"/>
      <c r="J38" s="255"/>
      <c r="K38" s="255"/>
      <c r="L38" s="48"/>
      <c r="M38" s="247"/>
      <c r="N38" s="71">
        <f t="shared" si="0"/>
      </c>
      <c r="O38" s="84"/>
      <c r="P38" s="59"/>
      <c r="Q38" s="60" t="b">
        <f t="shared" si="1"/>
        <v>0</v>
      </c>
      <c r="R38" s="60" t="b">
        <f t="shared" si="2"/>
        <v>1</v>
      </c>
    </row>
    <row r="39" spans="1:18" s="60" customFormat="1" ht="12.75" hidden="1">
      <c r="A39" s="59"/>
      <c r="B39" s="82"/>
      <c r="C39" s="83"/>
      <c r="D39" s="83"/>
      <c r="E39" s="49"/>
      <c r="F39" s="83"/>
      <c r="G39" s="83"/>
      <c r="H39" s="234"/>
      <c r="I39" s="234"/>
      <c r="J39" s="255"/>
      <c r="K39" s="255"/>
      <c r="L39" s="48"/>
      <c r="M39" s="247"/>
      <c r="N39" s="71">
        <f t="shared" si="0"/>
      </c>
      <c r="O39" s="84"/>
      <c r="P39" s="59"/>
      <c r="Q39" s="60" t="b">
        <f t="shared" si="1"/>
        <v>0</v>
      </c>
      <c r="R39" s="60" t="b">
        <f t="shared" si="2"/>
        <v>1</v>
      </c>
    </row>
    <row r="40" spans="1:18" s="60" customFormat="1" ht="12.75" hidden="1">
      <c r="A40" s="59"/>
      <c r="B40" s="82"/>
      <c r="C40" s="83"/>
      <c r="D40" s="83"/>
      <c r="E40" s="49"/>
      <c r="F40" s="83"/>
      <c r="G40" s="83"/>
      <c r="H40" s="234"/>
      <c r="I40" s="234"/>
      <c r="J40" s="255"/>
      <c r="K40" s="255"/>
      <c r="L40" s="48"/>
      <c r="M40" s="247"/>
      <c r="N40" s="71">
        <f t="shared" si="0"/>
      </c>
      <c r="O40" s="84"/>
      <c r="P40" s="59"/>
      <c r="Q40" s="60" t="b">
        <f t="shared" si="1"/>
        <v>0</v>
      </c>
      <c r="R40" s="60" t="b">
        <f t="shared" si="2"/>
        <v>1</v>
      </c>
    </row>
    <row r="41" spans="1:18" s="60" customFormat="1" ht="12.75" hidden="1">
      <c r="A41" s="59"/>
      <c r="B41" s="82"/>
      <c r="C41" s="83"/>
      <c r="D41" s="83"/>
      <c r="E41" s="49"/>
      <c r="F41" s="83"/>
      <c r="G41" s="83"/>
      <c r="H41" s="234"/>
      <c r="I41" s="234"/>
      <c r="J41" s="255"/>
      <c r="K41" s="255"/>
      <c r="L41" s="48"/>
      <c r="M41" s="247"/>
      <c r="N41" s="71">
        <f t="shared" si="0"/>
      </c>
      <c r="O41" s="84"/>
      <c r="P41" s="59"/>
      <c r="Q41" s="60" t="b">
        <f t="shared" si="1"/>
        <v>0</v>
      </c>
      <c r="R41" s="60" t="b">
        <f t="shared" si="2"/>
        <v>1</v>
      </c>
    </row>
    <row r="42" spans="1:18" s="60" customFormat="1" ht="12.75" hidden="1">
      <c r="A42" s="59"/>
      <c r="B42" s="82"/>
      <c r="C42" s="83"/>
      <c r="D42" s="83"/>
      <c r="E42" s="49"/>
      <c r="F42" s="83"/>
      <c r="G42" s="83"/>
      <c r="H42" s="234"/>
      <c r="I42" s="234"/>
      <c r="J42" s="255"/>
      <c r="K42" s="255"/>
      <c r="L42" s="48"/>
      <c r="M42" s="247"/>
      <c r="N42" s="71">
        <f t="shared" si="0"/>
      </c>
      <c r="O42" s="84"/>
      <c r="P42" s="59"/>
      <c r="Q42" s="60" t="b">
        <f t="shared" si="1"/>
        <v>0</v>
      </c>
      <c r="R42" s="60" t="b">
        <f t="shared" si="2"/>
        <v>1</v>
      </c>
    </row>
    <row r="43" spans="1:18" s="60" customFormat="1" ht="12.75" hidden="1">
      <c r="A43" s="59"/>
      <c r="B43" s="82"/>
      <c r="C43" s="83"/>
      <c r="D43" s="83"/>
      <c r="E43" s="49"/>
      <c r="F43" s="83"/>
      <c r="G43" s="83"/>
      <c r="H43" s="234"/>
      <c r="I43" s="234"/>
      <c r="J43" s="255"/>
      <c r="K43" s="255"/>
      <c r="L43" s="48"/>
      <c r="M43" s="247"/>
      <c r="N43" s="71">
        <f t="shared" si="0"/>
      </c>
      <c r="O43" s="84"/>
      <c r="P43" s="59"/>
      <c r="Q43" s="60" t="b">
        <f t="shared" si="1"/>
        <v>0</v>
      </c>
      <c r="R43" s="60" t="b">
        <f t="shared" si="2"/>
        <v>1</v>
      </c>
    </row>
    <row r="44" spans="1:18" s="60" customFormat="1" ht="12.75" hidden="1">
      <c r="A44" s="59"/>
      <c r="B44" s="82"/>
      <c r="C44" s="83"/>
      <c r="D44" s="83"/>
      <c r="E44" s="49"/>
      <c r="F44" s="83"/>
      <c r="G44" s="83"/>
      <c r="H44" s="234"/>
      <c r="I44" s="234"/>
      <c r="J44" s="255"/>
      <c r="K44" s="255"/>
      <c r="L44" s="48"/>
      <c r="M44" s="247"/>
      <c r="N44" s="71">
        <f t="shared" si="0"/>
      </c>
      <c r="O44" s="84"/>
      <c r="P44" s="59"/>
      <c r="Q44" s="60" t="b">
        <f t="shared" si="1"/>
        <v>0</v>
      </c>
      <c r="R44" s="60" t="b">
        <f t="shared" si="2"/>
        <v>1</v>
      </c>
    </row>
    <row r="45" spans="1:18" s="60" customFormat="1" ht="12.75" hidden="1">
      <c r="A45" s="59"/>
      <c r="B45" s="82"/>
      <c r="C45" s="83"/>
      <c r="D45" s="83"/>
      <c r="E45" s="49"/>
      <c r="F45" s="83"/>
      <c r="G45" s="83"/>
      <c r="H45" s="234"/>
      <c r="I45" s="234"/>
      <c r="J45" s="255"/>
      <c r="K45" s="255"/>
      <c r="L45" s="48"/>
      <c r="M45" s="247"/>
      <c r="N45" s="71">
        <f t="shared" si="0"/>
      </c>
      <c r="O45" s="84"/>
      <c r="P45" s="59"/>
      <c r="Q45" s="60" t="b">
        <f t="shared" si="1"/>
        <v>0</v>
      </c>
      <c r="R45" s="60" t="b">
        <f t="shared" si="2"/>
        <v>1</v>
      </c>
    </row>
    <row r="46" spans="1:18" s="60" customFormat="1" ht="12.75" hidden="1">
      <c r="A46" s="59"/>
      <c r="B46" s="82"/>
      <c r="C46" s="83"/>
      <c r="D46" s="83"/>
      <c r="E46" s="49"/>
      <c r="F46" s="83"/>
      <c r="G46" s="83"/>
      <c r="H46" s="234"/>
      <c r="I46" s="234"/>
      <c r="J46" s="255"/>
      <c r="K46" s="255"/>
      <c r="L46" s="48"/>
      <c r="M46" s="247"/>
      <c r="N46" s="71">
        <f t="shared" si="0"/>
      </c>
      <c r="O46" s="84"/>
      <c r="P46" s="59"/>
      <c r="Q46" s="60" t="b">
        <f t="shared" si="1"/>
        <v>0</v>
      </c>
      <c r="R46" s="60" t="b">
        <f t="shared" si="2"/>
        <v>1</v>
      </c>
    </row>
    <row r="47" spans="1:18" s="60" customFormat="1" ht="12.75" hidden="1">
      <c r="A47" s="59"/>
      <c r="B47" s="82"/>
      <c r="C47" s="83"/>
      <c r="D47" s="83"/>
      <c r="E47" s="49"/>
      <c r="F47" s="83"/>
      <c r="G47" s="83"/>
      <c r="H47" s="234"/>
      <c r="I47" s="234"/>
      <c r="J47" s="255"/>
      <c r="K47" s="255"/>
      <c r="L47" s="48"/>
      <c r="M47" s="247"/>
      <c r="N47" s="71">
        <f t="shared" si="0"/>
      </c>
      <c r="O47" s="84"/>
      <c r="P47" s="59"/>
      <c r="Q47" s="60" t="b">
        <f t="shared" si="1"/>
        <v>0</v>
      </c>
      <c r="R47" s="60" t="b">
        <f t="shared" si="2"/>
        <v>1</v>
      </c>
    </row>
    <row r="48" spans="1:18" s="60" customFormat="1" ht="12.75" hidden="1">
      <c r="A48" s="59"/>
      <c r="B48" s="82"/>
      <c r="C48" s="83"/>
      <c r="D48" s="83"/>
      <c r="E48" s="49"/>
      <c r="F48" s="83"/>
      <c r="G48" s="83"/>
      <c r="H48" s="234"/>
      <c r="I48" s="234"/>
      <c r="J48" s="255"/>
      <c r="K48" s="255"/>
      <c r="L48" s="48"/>
      <c r="M48" s="247"/>
      <c r="N48" s="71">
        <f t="shared" si="0"/>
      </c>
      <c r="O48" s="84"/>
      <c r="P48" s="59"/>
      <c r="Q48" s="60" t="b">
        <f t="shared" si="1"/>
        <v>0</v>
      </c>
      <c r="R48" s="60" t="b">
        <f t="shared" si="2"/>
        <v>1</v>
      </c>
    </row>
    <row r="49" spans="1:18" s="60" customFormat="1" ht="12.75" hidden="1">
      <c r="A49" s="59"/>
      <c r="B49" s="82"/>
      <c r="C49" s="83"/>
      <c r="D49" s="83"/>
      <c r="E49" s="49"/>
      <c r="F49" s="83"/>
      <c r="G49" s="83"/>
      <c r="H49" s="234"/>
      <c r="I49" s="234"/>
      <c r="J49" s="255"/>
      <c r="K49" s="255"/>
      <c r="L49" s="48"/>
      <c r="M49" s="247"/>
      <c r="N49" s="71">
        <f aca="true" t="shared" si="3" ref="N49:N80">IF(OR(M49&lt;&gt;"",M49&lt;&gt;0),(J49+K49)/M49,"")</f>
      </c>
      <c r="O49" s="84"/>
      <c r="P49" s="59"/>
      <c r="Q49" s="60" t="b">
        <f aca="true" t="shared" si="4" ref="Q49:Q85">AND(OR(B49="",C49="",D49="",E49="",F49="",G49="",H49="",I49="",J49="",K49="",L49="",M49=""),B49&amp;C49&amp;D49&amp;E49&amp;F49&amp;G49&amp;H49&amp;I49&amp;J49&amp;K49&amp;L49&amp;M49&amp;O49&lt;&gt;"")</f>
        <v>0</v>
      </c>
      <c r="R49" s="60" t="b">
        <f t="shared" si="2"/>
        <v>1</v>
      </c>
    </row>
    <row r="50" spans="1:18" s="60" customFormat="1" ht="12.75" hidden="1">
      <c r="A50" s="59"/>
      <c r="B50" s="82"/>
      <c r="C50" s="83"/>
      <c r="D50" s="83"/>
      <c r="E50" s="49"/>
      <c r="F50" s="83"/>
      <c r="G50" s="83"/>
      <c r="H50" s="234"/>
      <c r="I50" s="234"/>
      <c r="J50" s="255"/>
      <c r="K50" s="255"/>
      <c r="L50" s="48"/>
      <c r="M50" s="247"/>
      <c r="N50" s="71">
        <f t="shared" si="3"/>
      </c>
      <c r="O50" s="84"/>
      <c r="P50" s="59"/>
      <c r="Q50" s="60" t="b">
        <f t="shared" si="4"/>
        <v>0</v>
      </c>
      <c r="R50" s="60" t="b">
        <f t="shared" si="2"/>
        <v>1</v>
      </c>
    </row>
    <row r="51" spans="1:18" s="60" customFormat="1" ht="12.75" hidden="1">
      <c r="A51" s="59"/>
      <c r="B51" s="82"/>
      <c r="C51" s="83"/>
      <c r="D51" s="83"/>
      <c r="E51" s="49"/>
      <c r="F51" s="83"/>
      <c r="G51" s="83"/>
      <c r="H51" s="234"/>
      <c r="I51" s="234"/>
      <c r="J51" s="255"/>
      <c r="K51" s="255"/>
      <c r="L51" s="48"/>
      <c r="M51" s="247"/>
      <c r="N51" s="71">
        <f t="shared" si="3"/>
      </c>
      <c r="O51" s="84"/>
      <c r="P51" s="59"/>
      <c r="Q51" s="60" t="b">
        <f t="shared" si="4"/>
        <v>0</v>
      </c>
      <c r="R51" s="60" t="b">
        <f t="shared" si="2"/>
        <v>1</v>
      </c>
    </row>
    <row r="52" spans="1:18" s="60" customFormat="1" ht="12.75" hidden="1">
      <c r="A52" s="59"/>
      <c r="B52" s="82"/>
      <c r="C52" s="83"/>
      <c r="D52" s="83"/>
      <c r="E52" s="49"/>
      <c r="F52" s="83"/>
      <c r="G52" s="83"/>
      <c r="H52" s="234"/>
      <c r="I52" s="234"/>
      <c r="J52" s="255"/>
      <c r="K52" s="255"/>
      <c r="L52" s="48"/>
      <c r="M52" s="247"/>
      <c r="N52" s="71">
        <f t="shared" si="3"/>
      </c>
      <c r="O52" s="84"/>
      <c r="P52" s="59"/>
      <c r="Q52" s="60" t="b">
        <f t="shared" si="4"/>
        <v>0</v>
      </c>
      <c r="R52" s="60" t="b">
        <f t="shared" si="2"/>
        <v>1</v>
      </c>
    </row>
    <row r="53" spans="1:18" s="60" customFormat="1" ht="12.75" hidden="1">
      <c r="A53" s="59"/>
      <c r="B53" s="82"/>
      <c r="C53" s="83"/>
      <c r="D53" s="83"/>
      <c r="E53" s="49"/>
      <c r="F53" s="83"/>
      <c r="G53" s="83"/>
      <c r="H53" s="234"/>
      <c r="I53" s="234"/>
      <c r="J53" s="255"/>
      <c r="K53" s="255"/>
      <c r="L53" s="48"/>
      <c r="M53" s="247"/>
      <c r="N53" s="71">
        <f t="shared" si="3"/>
      </c>
      <c r="O53" s="84"/>
      <c r="P53" s="59"/>
      <c r="Q53" s="60" t="b">
        <f t="shared" si="4"/>
        <v>0</v>
      </c>
      <c r="R53" s="60" t="b">
        <f t="shared" si="2"/>
        <v>1</v>
      </c>
    </row>
    <row r="54" spans="1:18" s="60" customFormat="1" ht="12.75" hidden="1">
      <c r="A54" s="59"/>
      <c r="B54" s="82"/>
      <c r="C54" s="83"/>
      <c r="D54" s="83"/>
      <c r="E54" s="49"/>
      <c r="F54" s="83"/>
      <c r="G54" s="83"/>
      <c r="H54" s="234"/>
      <c r="I54" s="234"/>
      <c r="J54" s="255"/>
      <c r="K54" s="255"/>
      <c r="L54" s="48"/>
      <c r="M54" s="247"/>
      <c r="N54" s="71">
        <f t="shared" si="3"/>
      </c>
      <c r="O54" s="84"/>
      <c r="P54" s="59"/>
      <c r="Q54" s="60" t="b">
        <f t="shared" si="4"/>
        <v>0</v>
      </c>
      <c r="R54" s="60" t="b">
        <f t="shared" si="2"/>
        <v>1</v>
      </c>
    </row>
    <row r="55" spans="1:18" s="60" customFormat="1" ht="12.75" hidden="1">
      <c r="A55" s="59"/>
      <c r="B55" s="82"/>
      <c r="C55" s="83"/>
      <c r="D55" s="83"/>
      <c r="E55" s="49"/>
      <c r="F55" s="83"/>
      <c r="G55" s="83"/>
      <c r="H55" s="234"/>
      <c r="I55" s="234"/>
      <c r="J55" s="255"/>
      <c r="K55" s="255"/>
      <c r="L55" s="48"/>
      <c r="M55" s="247"/>
      <c r="N55" s="71">
        <f t="shared" si="3"/>
      </c>
      <c r="O55" s="84"/>
      <c r="P55" s="59"/>
      <c r="Q55" s="60" t="b">
        <f t="shared" si="4"/>
        <v>0</v>
      </c>
      <c r="R55" s="60" t="b">
        <f t="shared" si="2"/>
        <v>1</v>
      </c>
    </row>
    <row r="56" spans="1:18" s="60" customFormat="1" ht="12.75" hidden="1">
      <c r="A56" s="59"/>
      <c r="B56" s="82"/>
      <c r="C56" s="83"/>
      <c r="D56" s="83"/>
      <c r="E56" s="49"/>
      <c r="F56" s="83"/>
      <c r="G56" s="83"/>
      <c r="H56" s="234"/>
      <c r="I56" s="234"/>
      <c r="J56" s="255"/>
      <c r="K56" s="255"/>
      <c r="L56" s="48"/>
      <c r="M56" s="247"/>
      <c r="N56" s="71">
        <f t="shared" si="3"/>
      </c>
      <c r="O56" s="84"/>
      <c r="P56" s="59"/>
      <c r="Q56" s="60" t="b">
        <f t="shared" si="4"/>
        <v>0</v>
      </c>
      <c r="R56" s="60" t="b">
        <f t="shared" si="2"/>
        <v>1</v>
      </c>
    </row>
    <row r="57" spans="1:18" s="60" customFormat="1" ht="12.75" hidden="1">
      <c r="A57" s="59"/>
      <c r="B57" s="82"/>
      <c r="C57" s="83"/>
      <c r="D57" s="83"/>
      <c r="E57" s="49"/>
      <c r="F57" s="83"/>
      <c r="G57" s="83"/>
      <c r="H57" s="234"/>
      <c r="I57" s="234"/>
      <c r="J57" s="255"/>
      <c r="K57" s="255"/>
      <c r="L57" s="48"/>
      <c r="M57" s="247"/>
      <c r="N57" s="71">
        <f t="shared" si="3"/>
      </c>
      <c r="O57" s="84"/>
      <c r="P57" s="59"/>
      <c r="Q57" s="60" t="b">
        <f t="shared" si="4"/>
        <v>0</v>
      </c>
      <c r="R57" s="60" t="b">
        <f t="shared" si="2"/>
        <v>1</v>
      </c>
    </row>
    <row r="58" spans="1:18" s="60" customFormat="1" ht="12.75" hidden="1">
      <c r="A58" s="59"/>
      <c r="B58" s="82"/>
      <c r="C58" s="83"/>
      <c r="D58" s="83"/>
      <c r="E58" s="49"/>
      <c r="F58" s="83"/>
      <c r="G58" s="83"/>
      <c r="H58" s="234"/>
      <c r="I58" s="234"/>
      <c r="J58" s="255"/>
      <c r="K58" s="255"/>
      <c r="L58" s="48"/>
      <c r="M58" s="247"/>
      <c r="N58" s="71">
        <f t="shared" si="3"/>
      </c>
      <c r="O58" s="84"/>
      <c r="P58" s="59"/>
      <c r="Q58" s="60" t="b">
        <f t="shared" si="4"/>
        <v>0</v>
      </c>
      <c r="R58" s="60" t="b">
        <f t="shared" si="2"/>
        <v>1</v>
      </c>
    </row>
    <row r="59" spans="1:18" s="60" customFormat="1" ht="12.75" hidden="1">
      <c r="A59" s="59"/>
      <c r="B59" s="82"/>
      <c r="C59" s="83"/>
      <c r="D59" s="83"/>
      <c r="E59" s="49"/>
      <c r="F59" s="83"/>
      <c r="G59" s="83"/>
      <c r="H59" s="234"/>
      <c r="I59" s="234"/>
      <c r="J59" s="255"/>
      <c r="K59" s="255"/>
      <c r="L59" s="48"/>
      <c r="M59" s="247"/>
      <c r="N59" s="71">
        <f t="shared" si="3"/>
      </c>
      <c r="O59" s="84"/>
      <c r="P59" s="59"/>
      <c r="Q59" s="60" t="b">
        <f t="shared" si="4"/>
        <v>0</v>
      </c>
      <c r="R59" s="60" t="b">
        <f t="shared" si="2"/>
        <v>1</v>
      </c>
    </row>
    <row r="60" spans="1:18" s="60" customFormat="1" ht="12.75" hidden="1">
      <c r="A60" s="59"/>
      <c r="B60" s="82"/>
      <c r="C60" s="83"/>
      <c r="D60" s="83"/>
      <c r="E60" s="49"/>
      <c r="F60" s="83"/>
      <c r="G60" s="83"/>
      <c r="H60" s="234"/>
      <c r="I60" s="234"/>
      <c r="J60" s="255"/>
      <c r="K60" s="255"/>
      <c r="L60" s="48"/>
      <c r="M60" s="247"/>
      <c r="N60" s="71">
        <f t="shared" si="3"/>
      </c>
      <c r="O60" s="84"/>
      <c r="P60" s="59"/>
      <c r="Q60" s="60" t="b">
        <f t="shared" si="4"/>
        <v>0</v>
      </c>
      <c r="R60" s="60" t="b">
        <f t="shared" si="2"/>
        <v>1</v>
      </c>
    </row>
    <row r="61" spans="1:18" s="60" customFormat="1" ht="12.75" hidden="1">
      <c r="A61" s="59"/>
      <c r="B61" s="82"/>
      <c r="C61" s="83"/>
      <c r="D61" s="83"/>
      <c r="E61" s="49"/>
      <c r="F61" s="83"/>
      <c r="G61" s="83"/>
      <c r="H61" s="234"/>
      <c r="I61" s="234"/>
      <c r="J61" s="255"/>
      <c r="K61" s="255"/>
      <c r="L61" s="48"/>
      <c r="M61" s="247"/>
      <c r="N61" s="71">
        <f t="shared" si="3"/>
      </c>
      <c r="O61" s="84"/>
      <c r="P61" s="59"/>
      <c r="Q61" s="60" t="b">
        <f t="shared" si="4"/>
        <v>0</v>
      </c>
      <c r="R61" s="60" t="b">
        <f aca="true" t="shared" si="5" ref="R61:R85">AND(B36="",NOT(Q61))</f>
        <v>1</v>
      </c>
    </row>
    <row r="62" spans="1:18" s="60" customFormat="1" ht="12.75" hidden="1">
      <c r="A62" s="59"/>
      <c r="B62" s="82"/>
      <c r="C62" s="83"/>
      <c r="D62" s="83"/>
      <c r="E62" s="49"/>
      <c r="F62" s="83"/>
      <c r="G62" s="83"/>
      <c r="H62" s="234"/>
      <c r="I62" s="234"/>
      <c r="J62" s="255"/>
      <c r="K62" s="255"/>
      <c r="L62" s="48"/>
      <c r="M62" s="247"/>
      <c r="N62" s="71">
        <f t="shared" si="3"/>
      </c>
      <c r="O62" s="84"/>
      <c r="P62" s="59"/>
      <c r="Q62" s="60" t="b">
        <f t="shared" si="4"/>
        <v>0</v>
      </c>
      <c r="R62" s="60" t="b">
        <f t="shared" si="5"/>
        <v>1</v>
      </c>
    </row>
    <row r="63" spans="1:18" s="60" customFormat="1" ht="12.75" hidden="1">
      <c r="A63" s="59"/>
      <c r="B63" s="82"/>
      <c r="C63" s="83"/>
      <c r="D63" s="83"/>
      <c r="E63" s="49"/>
      <c r="F63" s="83"/>
      <c r="G63" s="83"/>
      <c r="H63" s="234"/>
      <c r="I63" s="234"/>
      <c r="J63" s="255"/>
      <c r="K63" s="255"/>
      <c r="L63" s="48"/>
      <c r="M63" s="247"/>
      <c r="N63" s="71">
        <f t="shared" si="3"/>
      </c>
      <c r="O63" s="84"/>
      <c r="P63" s="59"/>
      <c r="Q63" s="60" t="b">
        <f t="shared" si="4"/>
        <v>0</v>
      </c>
      <c r="R63" s="60" t="b">
        <f t="shared" si="5"/>
        <v>1</v>
      </c>
    </row>
    <row r="64" spans="1:18" s="60" customFormat="1" ht="12.75" hidden="1">
      <c r="A64" s="59"/>
      <c r="B64" s="82"/>
      <c r="C64" s="83"/>
      <c r="D64" s="83"/>
      <c r="E64" s="49"/>
      <c r="F64" s="83"/>
      <c r="G64" s="83"/>
      <c r="H64" s="234"/>
      <c r="I64" s="234"/>
      <c r="J64" s="255"/>
      <c r="K64" s="255"/>
      <c r="L64" s="48"/>
      <c r="M64" s="247"/>
      <c r="N64" s="71">
        <f t="shared" si="3"/>
      </c>
      <c r="O64" s="84"/>
      <c r="P64" s="59"/>
      <c r="Q64" s="60" t="b">
        <f t="shared" si="4"/>
        <v>0</v>
      </c>
      <c r="R64" s="60" t="b">
        <f t="shared" si="5"/>
        <v>1</v>
      </c>
    </row>
    <row r="65" spans="1:18" s="60" customFormat="1" ht="12.75" hidden="1">
      <c r="A65" s="59"/>
      <c r="B65" s="82"/>
      <c r="C65" s="83"/>
      <c r="D65" s="83"/>
      <c r="E65" s="49"/>
      <c r="F65" s="83"/>
      <c r="G65" s="83"/>
      <c r="H65" s="234"/>
      <c r="I65" s="234"/>
      <c r="J65" s="255"/>
      <c r="K65" s="255"/>
      <c r="L65" s="48"/>
      <c r="M65" s="247"/>
      <c r="N65" s="71">
        <f t="shared" si="3"/>
      </c>
      <c r="O65" s="84"/>
      <c r="P65" s="59"/>
      <c r="Q65" s="60" t="b">
        <f t="shared" si="4"/>
        <v>0</v>
      </c>
      <c r="R65" s="60" t="b">
        <f t="shared" si="5"/>
        <v>1</v>
      </c>
    </row>
    <row r="66" spans="1:18" s="60" customFormat="1" ht="12.75" hidden="1">
      <c r="A66" s="59"/>
      <c r="B66" s="82"/>
      <c r="C66" s="83"/>
      <c r="D66" s="83"/>
      <c r="E66" s="49"/>
      <c r="F66" s="83"/>
      <c r="G66" s="83"/>
      <c r="H66" s="234"/>
      <c r="I66" s="234"/>
      <c r="J66" s="255"/>
      <c r="K66" s="255"/>
      <c r="L66" s="48"/>
      <c r="M66" s="247"/>
      <c r="N66" s="71">
        <f t="shared" si="3"/>
      </c>
      <c r="O66" s="84"/>
      <c r="P66" s="59"/>
      <c r="Q66" s="60" t="b">
        <f t="shared" si="4"/>
        <v>0</v>
      </c>
      <c r="R66" s="60" t="b">
        <f t="shared" si="5"/>
        <v>1</v>
      </c>
    </row>
    <row r="67" spans="1:18" s="60" customFormat="1" ht="12.75" hidden="1">
      <c r="A67" s="59"/>
      <c r="B67" s="82"/>
      <c r="C67" s="83"/>
      <c r="D67" s="83"/>
      <c r="E67" s="49"/>
      <c r="F67" s="83"/>
      <c r="G67" s="83"/>
      <c r="H67" s="234"/>
      <c r="I67" s="234"/>
      <c r="J67" s="255"/>
      <c r="K67" s="255"/>
      <c r="L67" s="48"/>
      <c r="M67" s="247"/>
      <c r="N67" s="71">
        <f t="shared" si="3"/>
      </c>
      <c r="O67" s="84"/>
      <c r="P67" s="59"/>
      <c r="Q67" s="60" t="b">
        <f t="shared" si="4"/>
        <v>0</v>
      </c>
      <c r="R67" s="60" t="b">
        <f t="shared" si="5"/>
        <v>1</v>
      </c>
    </row>
    <row r="68" spans="1:18" s="60" customFormat="1" ht="12.75" hidden="1">
      <c r="A68" s="59"/>
      <c r="B68" s="82"/>
      <c r="C68" s="83"/>
      <c r="D68" s="83"/>
      <c r="E68" s="49"/>
      <c r="F68" s="83"/>
      <c r="G68" s="83"/>
      <c r="H68" s="234"/>
      <c r="I68" s="234"/>
      <c r="J68" s="255"/>
      <c r="K68" s="255"/>
      <c r="L68" s="48"/>
      <c r="M68" s="247"/>
      <c r="N68" s="71">
        <f t="shared" si="3"/>
      </c>
      <c r="O68" s="84"/>
      <c r="P68" s="59"/>
      <c r="Q68" s="60" t="b">
        <f t="shared" si="4"/>
        <v>0</v>
      </c>
      <c r="R68" s="60" t="b">
        <f t="shared" si="5"/>
        <v>1</v>
      </c>
    </row>
    <row r="69" spans="1:18" s="60" customFormat="1" ht="12.75" hidden="1">
      <c r="A69" s="59"/>
      <c r="B69" s="82"/>
      <c r="C69" s="83"/>
      <c r="D69" s="83"/>
      <c r="E69" s="49"/>
      <c r="F69" s="83"/>
      <c r="G69" s="83"/>
      <c r="H69" s="234"/>
      <c r="I69" s="234"/>
      <c r="J69" s="255"/>
      <c r="K69" s="255"/>
      <c r="L69" s="48"/>
      <c r="M69" s="247"/>
      <c r="N69" s="71">
        <f t="shared" si="3"/>
      </c>
      <c r="O69" s="84"/>
      <c r="P69" s="59"/>
      <c r="Q69" s="60" t="b">
        <f t="shared" si="4"/>
        <v>0</v>
      </c>
      <c r="R69" s="60" t="b">
        <f t="shared" si="5"/>
        <v>1</v>
      </c>
    </row>
    <row r="70" spans="1:18" s="60" customFormat="1" ht="12.75" hidden="1">
      <c r="A70" s="59"/>
      <c r="B70" s="82"/>
      <c r="C70" s="83"/>
      <c r="D70" s="83"/>
      <c r="E70" s="49"/>
      <c r="F70" s="83"/>
      <c r="G70" s="83"/>
      <c r="H70" s="234"/>
      <c r="I70" s="234"/>
      <c r="J70" s="255"/>
      <c r="K70" s="255"/>
      <c r="L70" s="48"/>
      <c r="M70" s="247"/>
      <c r="N70" s="71">
        <f t="shared" si="3"/>
      </c>
      <c r="O70" s="84"/>
      <c r="P70" s="59"/>
      <c r="Q70" s="60" t="b">
        <f t="shared" si="4"/>
        <v>0</v>
      </c>
      <c r="R70" s="60" t="b">
        <f t="shared" si="5"/>
        <v>1</v>
      </c>
    </row>
    <row r="71" spans="1:18" s="60" customFormat="1" ht="12.75" hidden="1">
      <c r="A71" s="59"/>
      <c r="B71" s="82"/>
      <c r="C71" s="83"/>
      <c r="D71" s="83"/>
      <c r="E71" s="49"/>
      <c r="F71" s="83"/>
      <c r="G71" s="83"/>
      <c r="H71" s="234"/>
      <c r="I71" s="234"/>
      <c r="J71" s="255"/>
      <c r="K71" s="255"/>
      <c r="L71" s="48"/>
      <c r="M71" s="247"/>
      <c r="N71" s="71">
        <f t="shared" si="3"/>
      </c>
      <c r="O71" s="84"/>
      <c r="P71" s="59"/>
      <c r="Q71" s="60" t="b">
        <f t="shared" si="4"/>
        <v>0</v>
      </c>
      <c r="R71" s="60" t="b">
        <f t="shared" si="5"/>
        <v>1</v>
      </c>
    </row>
    <row r="72" spans="1:18" s="60" customFormat="1" ht="12.75" hidden="1">
      <c r="A72" s="59"/>
      <c r="B72" s="82"/>
      <c r="C72" s="83"/>
      <c r="D72" s="83"/>
      <c r="E72" s="49"/>
      <c r="F72" s="83"/>
      <c r="G72" s="83"/>
      <c r="H72" s="234"/>
      <c r="I72" s="234"/>
      <c r="J72" s="255"/>
      <c r="K72" s="255"/>
      <c r="L72" s="48"/>
      <c r="M72" s="247"/>
      <c r="N72" s="71">
        <f t="shared" si="3"/>
      </c>
      <c r="O72" s="84"/>
      <c r="P72" s="59"/>
      <c r="Q72" s="60" t="b">
        <f t="shared" si="4"/>
        <v>0</v>
      </c>
      <c r="R72" s="60" t="b">
        <f t="shared" si="5"/>
        <v>1</v>
      </c>
    </row>
    <row r="73" spans="1:18" s="60" customFormat="1" ht="12.75" hidden="1">
      <c r="A73" s="59"/>
      <c r="B73" s="82"/>
      <c r="C73" s="83"/>
      <c r="D73" s="83"/>
      <c r="E73" s="49"/>
      <c r="F73" s="83"/>
      <c r="G73" s="83"/>
      <c r="H73" s="234"/>
      <c r="I73" s="234"/>
      <c r="J73" s="255"/>
      <c r="K73" s="255"/>
      <c r="L73" s="48"/>
      <c r="M73" s="247"/>
      <c r="N73" s="71">
        <f t="shared" si="3"/>
      </c>
      <c r="O73" s="84"/>
      <c r="P73" s="59"/>
      <c r="Q73" s="60" t="b">
        <f t="shared" si="4"/>
        <v>0</v>
      </c>
      <c r="R73" s="60" t="b">
        <f t="shared" si="5"/>
        <v>1</v>
      </c>
    </row>
    <row r="74" spans="1:18" s="60" customFormat="1" ht="12.75" hidden="1">
      <c r="A74" s="59"/>
      <c r="B74" s="82"/>
      <c r="C74" s="83"/>
      <c r="D74" s="83"/>
      <c r="E74" s="49"/>
      <c r="F74" s="83"/>
      <c r="G74" s="83"/>
      <c r="H74" s="234"/>
      <c r="I74" s="234"/>
      <c r="J74" s="255"/>
      <c r="K74" s="255"/>
      <c r="L74" s="48"/>
      <c r="M74" s="247"/>
      <c r="N74" s="71">
        <f t="shared" si="3"/>
      </c>
      <c r="O74" s="84"/>
      <c r="P74" s="59"/>
      <c r="Q74" s="60" t="b">
        <f t="shared" si="4"/>
        <v>0</v>
      </c>
      <c r="R74" s="60" t="b">
        <f t="shared" si="5"/>
        <v>1</v>
      </c>
    </row>
    <row r="75" spans="1:18" s="60" customFormat="1" ht="12.75" hidden="1">
      <c r="A75" s="59"/>
      <c r="B75" s="82"/>
      <c r="C75" s="83"/>
      <c r="D75" s="83"/>
      <c r="E75" s="49"/>
      <c r="F75" s="83"/>
      <c r="G75" s="83"/>
      <c r="H75" s="234"/>
      <c r="I75" s="234"/>
      <c r="J75" s="255"/>
      <c r="K75" s="255"/>
      <c r="L75" s="48"/>
      <c r="M75" s="247"/>
      <c r="N75" s="71">
        <f t="shared" si="3"/>
      </c>
      <c r="O75" s="84"/>
      <c r="P75" s="59"/>
      <c r="Q75" s="60" t="b">
        <f t="shared" si="4"/>
        <v>0</v>
      </c>
      <c r="R75" s="60" t="b">
        <f t="shared" si="5"/>
        <v>1</v>
      </c>
    </row>
    <row r="76" spans="1:18" s="60" customFormat="1" ht="12.75" hidden="1">
      <c r="A76" s="59"/>
      <c r="B76" s="82"/>
      <c r="C76" s="83"/>
      <c r="D76" s="83"/>
      <c r="E76" s="49"/>
      <c r="F76" s="83"/>
      <c r="G76" s="83"/>
      <c r="H76" s="234"/>
      <c r="I76" s="234"/>
      <c r="J76" s="255"/>
      <c r="K76" s="255"/>
      <c r="L76" s="48"/>
      <c r="M76" s="247"/>
      <c r="N76" s="71">
        <f t="shared" si="3"/>
      </c>
      <c r="O76" s="84"/>
      <c r="P76" s="59"/>
      <c r="Q76" s="60" t="b">
        <f t="shared" si="4"/>
        <v>0</v>
      </c>
      <c r="R76" s="60" t="b">
        <f t="shared" si="5"/>
        <v>1</v>
      </c>
    </row>
    <row r="77" spans="1:18" s="60" customFormat="1" ht="12.75" hidden="1">
      <c r="A77" s="59"/>
      <c r="B77" s="82"/>
      <c r="C77" s="83"/>
      <c r="D77" s="83"/>
      <c r="E77" s="49"/>
      <c r="F77" s="83"/>
      <c r="G77" s="83"/>
      <c r="H77" s="234"/>
      <c r="I77" s="234"/>
      <c r="J77" s="255"/>
      <c r="K77" s="255"/>
      <c r="L77" s="48"/>
      <c r="M77" s="247"/>
      <c r="N77" s="71">
        <f t="shared" si="3"/>
      </c>
      <c r="O77" s="84"/>
      <c r="P77" s="59"/>
      <c r="Q77" s="60" t="b">
        <f t="shared" si="4"/>
        <v>0</v>
      </c>
      <c r="R77" s="60" t="b">
        <f t="shared" si="5"/>
        <v>1</v>
      </c>
    </row>
    <row r="78" spans="1:18" s="60" customFormat="1" ht="12.75" hidden="1">
      <c r="A78" s="59"/>
      <c r="B78" s="82"/>
      <c r="C78" s="83"/>
      <c r="D78" s="83"/>
      <c r="E78" s="49"/>
      <c r="F78" s="83"/>
      <c r="G78" s="83"/>
      <c r="H78" s="234"/>
      <c r="I78" s="234"/>
      <c r="J78" s="255"/>
      <c r="K78" s="255"/>
      <c r="L78" s="48"/>
      <c r="M78" s="247"/>
      <c r="N78" s="71">
        <f t="shared" si="3"/>
      </c>
      <c r="O78" s="84"/>
      <c r="P78" s="59"/>
      <c r="Q78" s="60" t="b">
        <f t="shared" si="4"/>
        <v>0</v>
      </c>
      <c r="R78" s="60" t="b">
        <f t="shared" si="5"/>
        <v>1</v>
      </c>
    </row>
    <row r="79" spans="1:18" s="60" customFormat="1" ht="12.75" hidden="1">
      <c r="A79" s="59"/>
      <c r="B79" s="82"/>
      <c r="C79" s="83"/>
      <c r="D79" s="83"/>
      <c r="E79" s="49"/>
      <c r="F79" s="83"/>
      <c r="G79" s="83"/>
      <c r="H79" s="234"/>
      <c r="I79" s="234"/>
      <c r="J79" s="255"/>
      <c r="K79" s="255"/>
      <c r="L79" s="48"/>
      <c r="M79" s="247"/>
      <c r="N79" s="71">
        <f t="shared" si="3"/>
      </c>
      <c r="O79" s="84"/>
      <c r="P79" s="59"/>
      <c r="Q79" s="60" t="b">
        <f t="shared" si="4"/>
        <v>0</v>
      </c>
      <c r="R79" s="60" t="b">
        <f t="shared" si="5"/>
        <v>1</v>
      </c>
    </row>
    <row r="80" spans="1:18" s="60" customFormat="1" ht="12.75" hidden="1">
      <c r="A80" s="59"/>
      <c r="B80" s="82"/>
      <c r="C80" s="83"/>
      <c r="D80" s="83"/>
      <c r="E80" s="49"/>
      <c r="F80" s="83"/>
      <c r="G80" s="83"/>
      <c r="H80" s="234"/>
      <c r="I80" s="234"/>
      <c r="J80" s="255"/>
      <c r="K80" s="255"/>
      <c r="L80" s="48"/>
      <c r="M80" s="247"/>
      <c r="N80" s="71">
        <f t="shared" si="3"/>
      </c>
      <c r="O80" s="84"/>
      <c r="P80" s="59"/>
      <c r="Q80" s="60" t="b">
        <f t="shared" si="4"/>
        <v>0</v>
      </c>
      <c r="R80" s="60" t="b">
        <f t="shared" si="5"/>
        <v>1</v>
      </c>
    </row>
    <row r="81" spans="1:18" s="60" customFormat="1" ht="12.75" hidden="1">
      <c r="A81" s="59"/>
      <c r="B81" s="82"/>
      <c r="C81" s="83"/>
      <c r="D81" s="83"/>
      <c r="E81" s="49"/>
      <c r="F81" s="83"/>
      <c r="G81" s="83"/>
      <c r="H81" s="234"/>
      <c r="I81" s="234"/>
      <c r="J81" s="255"/>
      <c r="K81" s="255"/>
      <c r="L81" s="48"/>
      <c r="M81" s="247"/>
      <c r="N81" s="71">
        <f>IF(OR(M81&lt;&gt;"",M81&lt;&gt;0),(J81+K81)/M81,"")</f>
      </c>
      <c r="O81" s="84"/>
      <c r="P81" s="59"/>
      <c r="Q81" s="60" t="b">
        <f t="shared" si="4"/>
        <v>0</v>
      </c>
      <c r="R81" s="60" t="b">
        <f t="shared" si="5"/>
        <v>1</v>
      </c>
    </row>
    <row r="82" spans="1:18" s="60" customFormat="1" ht="12.75" hidden="1">
      <c r="A82" s="59"/>
      <c r="B82" s="82"/>
      <c r="C82" s="83"/>
      <c r="D82" s="83"/>
      <c r="E82" s="49"/>
      <c r="F82" s="83"/>
      <c r="G82" s="83"/>
      <c r="H82" s="234"/>
      <c r="I82" s="234"/>
      <c r="J82" s="255"/>
      <c r="K82" s="255"/>
      <c r="L82" s="48"/>
      <c r="M82" s="247"/>
      <c r="N82" s="71">
        <f>IF(OR(M82&lt;&gt;"",M82&lt;&gt;0),(J82+K82)/M82,"")</f>
      </c>
      <c r="O82" s="84"/>
      <c r="P82" s="59"/>
      <c r="Q82" s="60" t="b">
        <f t="shared" si="4"/>
        <v>0</v>
      </c>
      <c r="R82" s="60" t="b">
        <f t="shared" si="5"/>
        <v>1</v>
      </c>
    </row>
    <row r="83" spans="1:18" s="60" customFormat="1" ht="12.75" hidden="1">
      <c r="A83" s="59"/>
      <c r="B83" s="82"/>
      <c r="C83" s="83"/>
      <c r="D83" s="83"/>
      <c r="E83" s="49"/>
      <c r="F83" s="83"/>
      <c r="G83" s="83"/>
      <c r="H83" s="234"/>
      <c r="I83" s="234"/>
      <c r="J83" s="255"/>
      <c r="K83" s="255"/>
      <c r="L83" s="48"/>
      <c r="M83" s="247"/>
      <c r="N83" s="71">
        <f>IF(OR(M83&lt;&gt;"",M83&lt;&gt;0),(J83+K83)/M83,"")</f>
      </c>
      <c r="O83" s="84"/>
      <c r="P83" s="59"/>
      <c r="Q83" s="60" t="b">
        <f t="shared" si="4"/>
        <v>0</v>
      </c>
      <c r="R83" s="60" t="b">
        <f t="shared" si="5"/>
        <v>1</v>
      </c>
    </row>
    <row r="84" spans="1:18" s="60" customFormat="1" ht="12.75" hidden="1">
      <c r="A84" s="59"/>
      <c r="B84" s="82"/>
      <c r="C84" s="83"/>
      <c r="D84" s="83"/>
      <c r="E84" s="49"/>
      <c r="F84" s="83"/>
      <c r="G84" s="83"/>
      <c r="H84" s="234"/>
      <c r="I84" s="234"/>
      <c r="J84" s="255"/>
      <c r="K84" s="255"/>
      <c r="L84" s="48"/>
      <c r="M84" s="247"/>
      <c r="N84" s="71">
        <f>IF(OR(M84&lt;&gt;"",M84&lt;&gt;0),(J84+K84)/M84,"")</f>
      </c>
      <c r="O84" s="84"/>
      <c r="P84" s="59"/>
      <c r="Q84" s="60" t="b">
        <f t="shared" si="4"/>
        <v>0</v>
      </c>
      <c r="R84" s="60" t="b">
        <f t="shared" si="5"/>
        <v>1</v>
      </c>
    </row>
    <row r="85" spans="1:18" s="60" customFormat="1" ht="12.75" hidden="1">
      <c r="A85" s="59"/>
      <c r="B85" s="82"/>
      <c r="C85" s="83"/>
      <c r="D85" s="83"/>
      <c r="E85" s="49"/>
      <c r="F85" s="83"/>
      <c r="G85" s="83"/>
      <c r="H85" s="234"/>
      <c r="I85" s="234"/>
      <c r="J85" s="255"/>
      <c r="K85" s="255"/>
      <c r="L85" s="48"/>
      <c r="M85" s="247"/>
      <c r="N85" s="71">
        <f>IF(OR(M85&lt;&gt;"",M85&lt;&gt;0),(J85+K85)/M85,"")</f>
      </c>
      <c r="O85" s="84"/>
      <c r="P85" s="59"/>
      <c r="Q85" s="60" t="b">
        <f t="shared" si="4"/>
        <v>0</v>
      </c>
      <c r="R85" s="60" t="b">
        <f t="shared" si="5"/>
        <v>1</v>
      </c>
    </row>
    <row r="86" spans="1:17" s="74" customFormat="1" ht="12.75">
      <c r="A86" s="72"/>
      <c r="B86" s="92" t="s">
        <v>126</v>
      </c>
      <c r="C86" s="333"/>
      <c r="D86" s="333"/>
      <c r="E86" s="333"/>
      <c r="F86" s="333"/>
      <c r="G86" s="333"/>
      <c r="H86" s="333"/>
      <c r="I86" s="333"/>
      <c r="J86" s="333"/>
      <c r="K86" s="333"/>
      <c r="L86" s="333"/>
      <c r="M86" s="333"/>
      <c r="N86" s="93">
        <f>SUM(N17:N85)</f>
        <v>358.76901708905615</v>
      </c>
      <c r="O86" s="94"/>
      <c r="P86" s="59"/>
      <c r="Q86" s="60"/>
    </row>
    <row r="87" spans="1:16" s="60" customFormat="1" ht="12.75">
      <c r="A87" s="59"/>
      <c r="B87" s="351" t="s">
        <v>145</v>
      </c>
      <c r="C87" s="352"/>
      <c r="D87" s="352"/>
      <c r="E87" s="352"/>
      <c r="F87" s="352"/>
      <c r="G87" s="352"/>
      <c r="H87" s="352"/>
      <c r="I87" s="352"/>
      <c r="J87" s="352"/>
      <c r="K87" s="352"/>
      <c r="L87" s="352"/>
      <c r="M87" s="352"/>
      <c r="N87" s="352"/>
      <c r="O87" s="353"/>
      <c r="P87" s="59"/>
    </row>
    <row r="88" spans="1:17" s="60" customFormat="1" ht="12.75">
      <c r="A88" s="59"/>
      <c r="B88" s="85"/>
      <c r="C88" s="86"/>
      <c r="D88" s="86"/>
      <c r="E88" s="79"/>
      <c r="F88" s="86"/>
      <c r="G88" s="86"/>
      <c r="H88" s="233"/>
      <c r="I88" s="233"/>
      <c r="J88" s="256"/>
      <c r="K88" s="256"/>
      <c r="L88" s="87"/>
      <c r="M88" s="248"/>
      <c r="N88" s="71">
        <f aca="true" t="shared" si="6" ref="N88:N131">IF(OR(M88&lt;&gt;"",M88&lt;&gt;0),(J88+K88)/M88,"")</f>
      </c>
      <c r="O88" s="88"/>
      <c r="P88" s="59"/>
      <c r="Q88" s="60" t="b">
        <f aca="true" t="shared" si="7" ref="Q88:Q131">AND(OR(B88="",C88="",D88="",E88="",F88="",G88="",H88="",I88="",J88="",K88="",L88="",M88=""),B88&amp;C88&amp;D88&amp;E88&amp;F88&amp;G88&amp;H88&amp;I88&amp;J88&amp;K88&amp;L88&amp;M88&amp;O88&lt;&gt;"")</f>
        <v>0</v>
      </c>
    </row>
    <row r="89" spans="1:18" s="60" customFormat="1" ht="12.75" hidden="1">
      <c r="A89" s="59"/>
      <c r="B89" s="85"/>
      <c r="C89" s="86"/>
      <c r="D89" s="86"/>
      <c r="E89" s="79"/>
      <c r="F89" s="86"/>
      <c r="G89" s="86"/>
      <c r="H89" s="233"/>
      <c r="I89" s="233"/>
      <c r="J89" s="256"/>
      <c r="K89" s="256"/>
      <c r="L89" s="87"/>
      <c r="M89" s="248"/>
      <c r="N89" s="71">
        <f t="shared" si="6"/>
      </c>
      <c r="O89" s="88"/>
      <c r="P89" s="59"/>
      <c r="Q89" s="60" t="b">
        <f t="shared" si="7"/>
        <v>0</v>
      </c>
      <c r="R89" s="60" t="b">
        <f aca="true" t="shared" si="8" ref="R89:R131">AND(B88="",NOT(Q89))</f>
        <v>1</v>
      </c>
    </row>
    <row r="90" spans="1:18" s="60" customFormat="1" ht="12.75" hidden="1">
      <c r="A90" s="59"/>
      <c r="B90" s="85"/>
      <c r="C90" s="86"/>
      <c r="D90" s="86"/>
      <c r="E90" s="79"/>
      <c r="F90" s="86"/>
      <c r="G90" s="86"/>
      <c r="H90" s="233"/>
      <c r="I90" s="233"/>
      <c r="J90" s="256"/>
      <c r="K90" s="256"/>
      <c r="L90" s="87"/>
      <c r="M90" s="248"/>
      <c r="N90" s="71">
        <f t="shared" si="6"/>
      </c>
      <c r="O90" s="88"/>
      <c r="P90" s="59"/>
      <c r="Q90" s="60" t="b">
        <f t="shared" si="7"/>
        <v>0</v>
      </c>
      <c r="R90" s="60" t="b">
        <f t="shared" si="8"/>
        <v>1</v>
      </c>
    </row>
    <row r="91" spans="1:18" s="60" customFormat="1" ht="12.75" hidden="1">
      <c r="A91" s="59"/>
      <c r="B91" s="85"/>
      <c r="C91" s="86"/>
      <c r="D91" s="86"/>
      <c r="E91" s="79"/>
      <c r="F91" s="86"/>
      <c r="G91" s="86"/>
      <c r="H91" s="233"/>
      <c r="I91" s="233"/>
      <c r="J91" s="256"/>
      <c r="K91" s="256"/>
      <c r="L91" s="87"/>
      <c r="M91" s="248"/>
      <c r="N91" s="71">
        <f t="shared" si="6"/>
      </c>
      <c r="O91" s="88"/>
      <c r="P91" s="59"/>
      <c r="Q91" s="60" t="b">
        <f t="shared" si="7"/>
        <v>0</v>
      </c>
      <c r="R91" s="60" t="b">
        <f t="shared" si="8"/>
        <v>1</v>
      </c>
    </row>
    <row r="92" spans="1:18" s="60" customFormat="1" ht="12.75" hidden="1">
      <c r="A92" s="59"/>
      <c r="B92" s="85"/>
      <c r="C92" s="86"/>
      <c r="D92" s="86"/>
      <c r="E92" s="79"/>
      <c r="F92" s="86"/>
      <c r="G92" s="86"/>
      <c r="H92" s="233"/>
      <c r="I92" s="233"/>
      <c r="J92" s="256"/>
      <c r="K92" s="256"/>
      <c r="L92" s="87"/>
      <c r="M92" s="248"/>
      <c r="N92" s="71">
        <f t="shared" si="6"/>
      </c>
      <c r="O92" s="88"/>
      <c r="P92" s="59"/>
      <c r="Q92" s="60" t="b">
        <f t="shared" si="7"/>
        <v>0</v>
      </c>
      <c r="R92" s="60" t="b">
        <f t="shared" si="8"/>
        <v>1</v>
      </c>
    </row>
    <row r="93" spans="1:18" s="60" customFormat="1" ht="12.75" hidden="1">
      <c r="A93" s="59"/>
      <c r="B93" s="85"/>
      <c r="C93" s="86"/>
      <c r="D93" s="86"/>
      <c r="E93" s="79"/>
      <c r="F93" s="86"/>
      <c r="G93" s="86"/>
      <c r="H93" s="233"/>
      <c r="I93" s="233"/>
      <c r="J93" s="256"/>
      <c r="K93" s="256"/>
      <c r="L93" s="87"/>
      <c r="M93" s="248"/>
      <c r="N93" s="71">
        <f t="shared" si="6"/>
      </c>
      <c r="O93" s="88"/>
      <c r="P93" s="59"/>
      <c r="Q93" s="60" t="b">
        <f t="shared" si="7"/>
        <v>0</v>
      </c>
      <c r="R93" s="60" t="b">
        <f t="shared" si="8"/>
        <v>1</v>
      </c>
    </row>
    <row r="94" spans="1:18" s="60" customFormat="1" ht="12.75" hidden="1">
      <c r="A94" s="59"/>
      <c r="B94" s="85"/>
      <c r="C94" s="86"/>
      <c r="D94" s="86"/>
      <c r="E94" s="79"/>
      <c r="F94" s="86"/>
      <c r="G94" s="86"/>
      <c r="H94" s="233"/>
      <c r="I94" s="233"/>
      <c r="J94" s="256"/>
      <c r="K94" s="256"/>
      <c r="L94" s="87"/>
      <c r="M94" s="248"/>
      <c r="N94" s="71">
        <f t="shared" si="6"/>
      </c>
      <c r="O94" s="88"/>
      <c r="P94" s="59"/>
      <c r="Q94" s="60" t="b">
        <f t="shared" si="7"/>
        <v>0</v>
      </c>
      <c r="R94" s="60" t="b">
        <f t="shared" si="8"/>
        <v>1</v>
      </c>
    </row>
    <row r="95" spans="1:18" s="60" customFormat="1" ht="12.75" hidden="1">
      <c r="A95" s="59"/>
      <c r="B95" s="85"/>
      <c r="C95" s="86"/>
      <c r="D95" s="86"/>
      <c r="E95" s="79"/>
      <c r="F95" s="86"/>
      <c r="G95" s="86"/>
      <c r="H95" s="233"/>
      <c r="I95" s="233"/>
      <c r="J95" s="256"/>
      <c r="K95" s="256"/>
      <c r="L95" s="87"/>
      <c r="M95" s="248"/>
      <c r="N95" s="71">
        <f t="shared" si="6"/>
      </c>
      <c r="O95" s="88"/>
      <c r="P95" s="59"/>
      <c r="Q95" s="60" t="b">
        <f t="shared" si="7"/>
        <v>0</v>
      </c>
      <c r="R95" s="60" t="b">
        <f t="shared" si="8"/>
        <v>1</v>
      </c>
    </row>
    <row r="96" spans="1:18" s="60" customFormat="1" ht="12.75" hidden="1">
      <c r="A96" s="59"/>
      <c r="B96" s="85"/>
      <c r="C96" s="86"/>
      <c r="D96" s="86"/>
      <c r="E96" s="79"/>
      <c r="F96" s="86"/>
      <c r="G96" s="86"/>
      <c r="H96" s="233"/>
      <c r="I96" s="233"/>
      <c r="J96" s="256"/>
      <c r="K96" s="256"/>
      <c r="L96" s="87"/>
      <c r="M96" s="248"/>
      <c r="N96" s="71">
        <f t="shared" si="6"/>
      </c>
      <c r="O96" s="88"/>
      <c r="P96" s="59"/>
      <c r="Q96" s="60" t="b">
        <f t="shared" si="7"/>
        <v>0</v>
      </c>
      <c r="R96" s="60" t="b">
        <f t="shared" si="8"/>
        <v>1</v>
      </c>
    </row>
    <row r="97" spans="1:18" s="60" customFormat="1" ht="12.75" hidden="1">
      <c r="A97" s="59"/>
      <c r="B97" s="85"/>
      <c r="C97" s="86"/>
      <c r="D97" s="86"/>
      <c r="E97" s="79"/>
      <c r="F97" s="86"/>
      <c r="G97" s="86"/>
      <c r="H97" s="233"/>
      <c r="I97" s="233"/>
      <c r="J97" s="256"/>
      <c r="K97" s="256"/>
      <c r="L97" s="87"/>
      <c r="M97" s="248"/>
      <c r="N97" s="71">
        <f t="shared" si="6"/>
      </c>
      <c r="O97" s="88"/>
      <c r="P97" s="59"/>
      <c r="Q97" s="60" t="b">
        <f t="shared" si="7"/>
        <v>0</v>
      </c>
      <c r="R97" s="60" t="b">
        <f t="shared" si="8"/>
        <v>1</v>
      </c>
    </row>
    <row r="98" spans="1:18" s="60" customFormat="1" ht="12.75" hidden="1">
      <c r="A98" s="59"/>
      <c r="B98" s="85"/>
      <c r="C98" s="86"/>
      <c r="D98" s="86"/>
      <c r="E98" s="79"/>
      <c r="F98" s="86"/>
      <c r="G98" s="86"/>
      <c r="H98" s="233"/>
      <c r="I98" s="233"/>
      <c r="J98" s="256"/>
      <c r="K98" s="256"/>
      <c r="L98" s="87"/>
      <c r="M98" s="248"/>
      <c r="N98" s="71">
        <f t="shared" si="6"/>
      </c>
      <c r="O98" s="88"/>
      <c r="P98" s="59"/>
      <c r="Q98" s="60" t="b">
        <f t="shared" si="7"/>
        <v>0</v>
      </c>
      <c r="R98" s="60" t="b">
        <f t="shared" si="8"/>
        <v>1</v>
      </c>
    </row>
    <row r="99" spans="1:18" s="60" customFormat="1" ht="12.75" hidden="1">
      <c r="A99" s="59"/>
      <c r="B99" s="85"/>
      <c r="C99" s="86"/>
      <c r="D99" s="86"/>
      <c r="E99" s="79"/>
      <c r="F99" s="86"/>
      <c r="G99" s="86"/>
      <c r="H99" s="233"/>
      <c r="I99" s="233"/>
      <c r="J99" s="256"/>
      <c r="K99" s="256"/>
      <c r="L99" s="87"/>
      <c r="M99" s="248"/>
      <c r="N99" s="71">
        <f t="shared" si="6"/>
      </c>
      <c r="O99" s="88"/>
      <c r="P99" s="59"/>
      <c r="Q99" s="60" t="b">
        <f t="shared" si="7"/>
        <v>0</v>
      </c>
      <c r="R99" s="60" t="b">
        <f t="shared" si="8"/>
        <v>1</v>
      </c>
    </row>
    <row r="100" spans="1:18" s="60" customFormat="1" ht="12.75" hidden="1">
      <c r="A100" s="59"/>
      <c r="B100" s="85"/>
      <c r="C100" s="86"/>
      <c r="D100" s="86"/>
      <c r="E100" s="79"/>
      <c r="F100" s="86"/>
      <c r="G100" s="86"/>
      <c r="H100" s="233"/>
      <c r="I100" s="233"/>
      <c r="J100" s="256"/>
      <c r="K100" s="256"/>
      <c r="L100" s="87"/>
      <c r="M100" s="248"/>
      <c r="N100" s="71">
        <f t="shared" si="6"/>
      </c>
      <c r="O100" s="88"/>
      <c r="P100" s="59"/>
      <c r="Q100" s="60" t="b">
        <f t="shared" si="7"/>
        <v>0</v>
      </c>
      <c r="R100" s="60" t="b">
        <f t="shared" si="8"/>
        <v>1</v>
      </c>
    </row>
    <row r="101" spans="1:18" s="60" customFormat="1" ht="12.75" hidden="1">
      <c r="A101" s="59"/>
      <c r="B101" s="85"/>
      <c r="C101" s="86"/>
      <c r="D101" s="86"/>
      <c r="E101" s="79"/>
      <c r="F101" s="86"/>
      <c r="G101" s="86"/>
      <c r="H101" s="233"/>
      <c r="I101" s="233"/>
      <c r="J101" s="256"/>
      <c r="K101" s="256"/>
      <c r="L101" s="87"/>
      <c r="M101" s="248"/>
      <c r="N101" s="71">
        <f t="shared" si="6"/>
      </c>
      <c r="O101" s="88"/>
      <c r="P101" s="59"/>
      <c r="Q101" s="60" t="b">
        <f t="shared" si="7"/>
        <v>0</v>
      </c>
      <c r="R101" s="60" t="b">
        <f t="shared" si="8"/>
        <v>1</v>
      </c>
    </row>
    <row r="102" spans="1:18" s="60" customFormat="1" ht="12.75" hidden="1">
      <c r="A102" s="59"/>
      <c r="B102" s="85"/>
      <c r="C102" s="86"/>
      <c r="D102" s="86"/>
      <c r="E102" s="79"/>
      <c r="F102" s="86"/>
      <c r="G102" s="86"/>
      <c r="H102" s="233"/>
      <c r="I102" s="233"/>
      <c r="J102" s="256"/>
      <c r="K102" s="256"/>
      <c r="L102" s="87"/>
      <c r="M102" s="248"/>
      <c r="N102" s="71">
        <f t="shared" si="6"/>
      </c>
      <c r="O102" s="88"/>
      <c r="P102" s="59"/>
      <c r="Q102" s="60" t="b">
        <f t="shared" si="7"/>
        <v>0</v>
      </c>
      <c r="R102" s="60" t="b">
        <f t="shared" si="8"/>
        <v>1</v>
      </c>
    </row>
    <row r="103" spans="1:18" s="60" customFormat="1" ht="12.75" hidden="1">
      <c r="A103" s="59"/>
      <c r="B103" s="85"/>
      <c r="C103" s="86"/>
      <c r="D103" s="86"/>
      <c r="E103" s="79"/>
      <c r="F103" s="86"/>
      <c r="G103" s="86"/>
      <c r="H103" s="233"/>
      <c r="I103" s="233"/>
      <c r="J103" s="256"/>
      <c r="K103" s="256"/>
      <c r="L103" s="87"/>
      <c r="M103" s="248"/>
      <c r="N103" s="71">
        <f t="shared" si="6"/>
      </c>
      <c r="O103" s="88"/>
      <c r="P103" s="59"/>
      <c r="Q103" s="60" t="b">
        <f t="shared" si="7"/>
        <v>0</v>
      </c>
      <c r="R103" s="60" t="b">
        <f t="shared" si="8"/>
        <v>1</v>
      </c>
    </row>
    <row r="104" spans="1:18" s="60" customFormat="1" ht="12.75" hidden="1">
      <c r="A104" s="59"/>
      <c r="B104" s="85"/>
      <c r="C104" s="86"/>
      <c r="D104" s="86"/>
      <c r="E104" s="79"/>
      <c r="F104" s="86"/>
      <c r="G104" s="86"/>
      <c r="H104" s="233"/>
      <c r="I104" s="233"/>
      <c r="J104" s="256"/>
      <c r="K104" s="256"/>
      <c r="L104" s="87"/>
      <c r="M104" s="248"/>
      <c r="N104" s="71">
        <f t="shared" si="6"/>
      </c>
      <c r="O104" s="88"/>
      <c r="P104" s="59"/>
      <c r="Q104" s="60" t="b">
        <f t="shared" si="7"/>
        <v>0</v>
      </c>
      <c r="R104" s="60" t="b">
        <f t="shared" si="8"/>
        <v>1</v>
      </c>
    </row>
    <row r="105" spans="1:18" s="60" customFormat="1" ht="12.75" hidden="1">
      <c r="A105" s="59"/>
      <c r="B105" s="85"/>
      <c r="C105" s="86"/>
      <c r="D105" s="86"/>
      <c r="E105" s="79"/>
      <c r="F105" s="86"/>
      <c r="G105" s="86"/>
      <c r="H105" s="233"/>
      <c r="I105" s="233"/>
      <c r="J105" s="256"/>
      <c r="K105" s="256"/>
      <c r="L105" s="87"/>
      <c r="M105" s="248"/>
      <c r="N105" s="71">
        <f t="shared" si="6"/>
      </c>
      <c r="O105" s="88"/>
      <c r="P105" s="59"/>
      <c r="Q105" s="60" t="b">
        <f t="shared" si="7"/>
        <v>0</v>
      </c>
      <c r="R105" s="60" t="b">
        <f t="shared" si="8"/>
        <v>1</v>
      </c>
    </row>
    <row r="106" spans="1:18" s="60" customFormat="1" ht="12.75" hidden="1">
      <c r="A106" s="59"/>
      <c r="B106" s="85"/>
      <c r="C106" s="86"/>
      <c r="D106" s="86"/>
      <c r="E106" s="79"/>
      <c r="F106" s="86"/>
      <c r="G106" s="86"/>
      <c r="H106" s="233"/>
      <c r="I106" s="233"/>
      <c r="J106" s="256"/>
      <c r="K106" s="256"/>
      <c r="L106" s="87"/>
      <c r="M106" s="248"/>
      <c r="N106" s="71">
        <f t="shared" si="6"/>
      </c>
      <c r="O106" s="88"/>
      <c r="P106" s="59"/>
      <c r="Q106" s="60" t="b">
        <f t="shared" si="7"/>
        <v>0</v>
      </c>
      <c r="R106" s="60" t="b">
        <f t="shared" si="8"/>
        <v>1</v>
      </c>
    </row>
    <row r="107" spans="1:18" s="60" customFormat="1" ht="12.75" hidden="1">
      <c r="A107" s="59"/>
      <c r="B107" s="85"/>
      <c r="C107" s="86"/>
      <c r="D107" s="86"/>
      <c r="E107" s="79"/>
      <c r="F107" s="86"/>
      <c r="G107" s="86"/>
      <c r="H107" s="233"/>
      <c r="I107" s="233"/>
      <c r="J107" s="256"/>
      <c r="K107" s="256"/>
      <c r="L107" s="87"/>
      <c r="M107" s="248"/>
      <c r="N107" s="71">
        <f t="shared" si="6"/>
      </c>
      <c r="O107" s="88"/>
      <c r="P107" s="59"/>
      <c r="Q107" s="60" t="b">
        <f t="shared" si="7"/>
        <v>0</v>
      </c>
      <c r="R107" s="60" t="b">
        <f t="shared" si="8"/>
        <v>1</v>
      </c>
    </row>
    <row r="108" spans="1:18" s="60" customFormat="1" ht="12.75" hidden="1">
      <c r="A108" s="59"/>
      <c r="B108" s="85"/>
      <c r="C108" s="86"/>
      <c r="D108" s="86"/>
      <c r="E108" s="79"/>
      <c r="F108" s="86"/>
      <c r="G108" s="86"/>
      <c r="H108" s="233"/>
      <c r="I108" s="233"/>
      <c r="J108" s="256"/>
      <c r="K108" s="256"/>
      <c r="L108" s="87"/>
      <c r="M108" s="248"/>
      <c r="N108" s="71">
        <f t="shared" si="6"/>
      </c>
      <c r="O108" s="88"/>
      <c r="P108" s="59"/>
      <c r="Q108" s="60" t="b">
        <f t="shared" si="7"/>
        <v>0</v>
      </c>
      <c r="R108" s="60" t="b">
        <f t="shared" si="8"/>
        <v>1</v>
      </c>
    </row>
    <row r="109" spans="1:18" s="60" customFormat="1" ht="12.75" hidden="1">
      <c r="A109" s="59"/>
      <c r="B109" s="85"/>
      <c r="C109" s="86"/>
      <c r="D109" s="86"/>
      <c r="E109" s="79"/>
      <c r="F109" s="86"/>
      <c r="G109" s="86"/>
      <c r="H109" s="233"/>
      <c r="I109" s="233"/>
      <c r="J109" s="256"/>
      <c r="K109" s="256"/>
      <c r="L109" s="87"/>
      <c r="M109" s="248"/>
      <c r="N109" s="71">
        <f t="shared" si="6"/>
      </c>
      <c r="O109" s="88"/>
      <c r="P109" s="59"/>
      <c r="Q109" s="60" t="b">
        <f t="shared" si="7"/>
        <v>0</v>
      </c>
      <c r="R109" s="60" t="b">
        <f t="shared" si="8"/>
        <v>1</v>
      </c>
    </row>
    <row r="110" spans="1:18" s="60" customFormat="1" ht="12.75" hidden="1">
      <c r="A110" s="59"/>
      <c r="B110" s="85"/>
      <c r="C110" s="86"/>
      <c r="D110" s="86"/>
      <c r="E110" s="79"/>
      <c r="F110" s="86"/>
      <c r="G110" s="86"/>
      <c r="H110" s="233"/>
      <c r="I110" s="233"/>
      <c r="J110" s="256"/>
      <c r="K110" s="256"/>
      <c r="L110" s="87"/>
      <c r="M110" s="248"/>
      <c r="N110" s="71">
        <f t="shared" si="6"/>
      </c>
      <c r="O110" s="88"/>
      <c r="P110" s="59"/>
      <c r="Q110" s="60" t="b">
        <f t="shared" si="7"/>
        <v>0</v>
      </c>
      <c r="R110" s="60" t="b">
        <f t="shared" si="8"/>
        <v>1</v>
      </c>
    </row>
    <row r="111" spans="1:18" s="60" customFormat="1" ht="12.75" hidden="1">
      <c r="A111" s="59"/>
      <c r="B111" s="85"/>
      <c r="C111" s="86"/>
      <c r="D111" s="86"/>
      <c r="E111" s="79"/>
      <c r="F111" s="86"/>
      <c r="G111" s="86"/>
      <c r="H111" s="233"/>
      <c r="I111" s="233"/>
      <c r="J111" s="256"/>
      <c r="K111" s="256"/>
      <c r="L111" s="87"/>
      <c r="M111" s="248"/>
      <c r="N111" s="71">
        <f t="shared" si="6"/>
      </c>
      <c r="O111" s="88"/>
      <c r="P111" s="59"/>
      <c r="Q111" s="60" t="b">
        <f t="shared" si="7"/>
        <v>0</v>
      </c>
      <c r="R111" s="60" t="b">
        <f t="shared" si="8"/>
        <v>1</v>
      </c>
    </row>
    <row r="112" spans="1:18" s="60" customFormat="1" ht="12.75" hidden="1">
      <c r="A112" s="59"/>
      <c r="B112" s="85"/>
      <c r="C112" s="86"/>
      <c r="D112" s="86"/>
      <c r="E112" s="79"/>
      <c r="F112" s="86"/>
      <c r="G112" s="86"/>
      <c r="H112" s="233"/>
      <c r="I112" s="233"/>
      <c r="J112" s="256"/>
      <c r="K112" s="256"/>
      <c r="L112" s="87"/>
      <c r="M112" s="248"/>
      <c r="N112" s="71">
        <f t="shared" si="6"/>
      </c>
      <c r="O112" s="88"/>
      <c r="P112" s="59"/>
      <c r="Q112" s="60" t="b">
        <f t="shared" si="7"/>
        <v>0</v>
      </c>
      <c r="R112" s="60" t="b">
        <f t="shared" si="8"/>
        <v>1</v>
      </c>
    </row>
    <row r="113" spans="1:18" s="60" customFormat="1" ht="12.75" hidden="1">
      <c r="A113" s="59"/>
      <c r="B113" s="85"/>
      <c r="C113" s="86"/>
      <c r="D113" s="86"/>
      <c r="E113" s="79"/>
      <c r="F113" s="86"/>
      <c r="G113" s="86"/>
      <c r="H113" s="233"/>
      <c r="I113" s="233"/>
      <c r="J113" s="256"/>
      <c r="K113" s="256"/>
      <c r="L113" s="87"/>
      <c r="M113" s="248"/>
      <c r="N113" s="71">
        <f t="shared" si="6"/>
      </c>
      <c r="O113" s="88"/>
      <c r="P113" s="59"/>
      <c r="Q113" s="60" t="b">
        <f t="shared" si="7"/>
        <v>0</v>
      </c>
      <c r="R113" s="60" t="b">
        <f t="shared" si="8"/>
        <v>1</v>
      </c>
    </row>
    <row r="114" spans="1:18" s="60" customFormat="1" ht="12.75" hidden="1">
      <c r="A114" s="59"/>
      <c r="B114" s="85"/>
      <c r="C114" s="86"/>
      <c r="D114" s="86"/>
      <c r="E114" s="79"/>
      <c r="F114" s="86"/>
      <c r="G114" s="86"/>
      <c r="H114" s="233"/>
      <c r="I114" s="233"/>
      <c r="J114" s="256"/>
      <c r="K114" s="256"/>
      <c r="L114" s="87"/>
      <c r="M114" s="248"/>
      <c r="N114" s="71">
        <f t="shared" si="6"/>
      </c>
      <c r="O114" s="88"/>
      <c r="P114" s="59"/>
      <c r="Q114" s="60" t="b">
        <f t="shared" si="7"/>
        <v>0</v>
      </c>
      <c r="R114" s="60" t="b">
        <f t="shared" si="8"/>
        <v>1</v>
      </c>
    </row>
    <row r="115" spans="1:18" s="60" customFormat="1" ht="12.75" hidden="1">
      <c r="A115" s="59"/>
      <c r="B115" s="85"/>
      <c r="C115" s="86"/>
      <c r="D115" s="86"/>
      <c r="E115" s="79"/>
      <c r="F115" s="86"/>
      <c r="G115" s="86"/>
      <c r="H115" s="233"/>
      <c r="I115" s="233"/>
      <c r="J115" s="256"/>
      <c r="K115" s="256"/>
      <c r="L115" s="87"/>
      <c r="M115" s="248"/>
      <c r="N115" s="71">
        <f t="shared" si="6"/>
      </c>
      <c r="O115" s="88"/>
      <c r="P115" s="59"/>
      <c r="Q115" s="60" t="b">
        <f t="shared" si="7"/>
        <v>0</v>
      </c>
      <c r="R115" s="60" t="b">
        <f t="shared" si="8"/>
        <v>1</v>
      </c>
    </row>
    <row r="116" spans="1:18" s="60" customFormat="1" ht="12.75" hidden="1">
      <c r="A116" s="59"/>
      <c r="B116" s="85"/>
      <c r="C116" s="86"/>
      <c r="D116" s="86"/>
      <c r="E116" s="79"/>
      <c r="F116" s="86"/>
      <c r="G116" s="86"/>
      <c r="H116" s="233"/>
      <c r="I116" s="233"/>
      <c r="J116" s="256"/>
      <c r="K116" s="256"/>
      <c r="L116" s="87"/>
      <c r="M116" s="248"/>
      <c r="N116" s="71">
        <f t="shared" si="6"/>
      </c>
      <c r="O116" s="88"/>
      <c r="P116" s="59"/>
      <c r="Q116" s="60" t="b">
        <f t="shared" si="7"/>
        <v>0</v>
      </c>
      <c r="R116" s="60" t="b">
        <f t="shared" si="8"/>
        <v>1</v>
      </c>
    </row>
    <row r="117" spans="1:18" s="60" customFormat="1" ht="12.75" hidden="1">
      <c r="A117" s="59"/>
      <c r="B117" s="85"/>
      <c r="C117" s="86"/>
      <c r="D117" s="86"/>
      <c r="E117" s="79"/>
      <c r="F117" s="86"/>
      <c r="G117" s="86"/>
      <c r="H117" s="233"/>
      <c r="I117" s="233"/>
      <c r="J117" s="256"/>
      <c r="K117" s="256"/>
      <c r="L117" s="87"/>
      <c r="M117" s="248"/>
      <c r="N117" s="71">
        <f t="shared" si="6"/>
      </c>
      <c r="O117" s="88"/>
      <c r="P117" s="59"/>
      <c r="Q117" s="60" t="b">
        <f t="shared" si="7"/>
        <v>0</v>
      </c>
      <c r="R117" s="60" t="b">
        <f t="shared" si="8"/>
        <v>1</v>
      </c>
    </row>
    <row r="118" spans="1:18" s="60" customFormat="1" ht="12.75" hidden="1">
      <c r="A118" s="59"/>
      <c r="B118" s="85"/>
      <c r="C118" s="86"/>
      <c r="D118" s="86"/>
      <c r="E118" s="79"/>
      <c r="F118" s="86"/>
      <c r="G118" s="86"/>
      <c r="H118" s="233"/>
      <c r="I118" s="233"/>
      <c r="J118" s="256"/>
      <c r="K118" s="256"/>
      <c r="L118" s="87"/>
      <c r="M118" s="248"/>
      <c r="N118" s="71">
        <f t="shared" si="6"/>
      </c>
      <c r="O118" s="88"/>
      <c r="P118" s="59"/>
      <c r="Q118" s="60" t="b">
        <f t="shared" si="7"/>
        <v>0</v>
      </c>
      <c r="R118" s="60" t="b">
        <f t="shared" si="8"/>
        <v>1</v>
      </c>
    </row>
    <row r="119" spans="1:18" s="60" customFormat="1" ht="12.75" hidden="1">
      <c r="A119" s="59"/>
      <c r="B119" s="85"/>
      <c r="C119" s="86"/>
      <c r="D119" s="86"/>
      <c r="E119" s="79"/>
      <c r="F119" s="86"/>
      <c r="G119" s="86"/>
      <c r="H119" s="233"/>
      <c r="I119" s="233"/>
      <c r="J119" s="256"/>
      <c r="K119" s="256"/>
      <c r="L119" s="87"/>
      <c r="M119" s="248"/>
      <c r="N119" s="71">
        <f t="shared" si="6"/>
      </c>
      <c r="O119" s="88"/>
      <c r="P119" s="59"/>
      <c r="Q119" s="60" t="b">
        <f t="shared" si="7"/>
        <v>0</v>
      </c>
      <c r="R119" s="60" t="b">
        <f t="shared" si="8"/>
        <v>1</v>
      </c>
    </row>
    <row r="120" spans="1:18" s="60" customFormat="1" ht="12.75" hidden="1">
      <c r="A120" s="59"/>
      <c r="B120" s="85"/>
      <c r="C120" s="86"/>
      <c r="D120" s="86"/>
      <c r="E120" s="79"/>
      <c r="F120" s="86"/>
      <c r="G120" s="86"/>
      <c r="H120" s="233"/>
      <c r="I120" s="233"/>
      <c r="J120" s="256"/>
      <c r="K120" s="256"/>
      <c r="L120" s="87"/>
      <c r="M120" s="248"/>
      <c r="N120" s="71">
        <f t="shared" si="6"/>
      </c>
      <c r="O120" s="88"/>
      <c r="P120" s="59"/>
      <c r="Q120" s="60" t="b">
        <f t="shared" si="7"/>
        <v>0</v>
      </c>
      <c r="R120" s="60" t="b">
        <f t="shared" si="8"/>
        <v>1</v>
      </c>
    </row>
    <row r="121" spans="1:18" s="60" customFormat="1" ht="12.75" hidden="1">
      <c r="A121" s="59"/>
      <c r="B121" s="85"/>
      <c r="C121" s="86"/>
      <c r="D121" s="86"/>
      <c r="E121" s="79"/>
      <c r="F121" s="86"/>
      <c r="G121" s="86"/>
      <c r="H121" s="233"/>
      <c r="I121" s="233"/>
      <c r="J121" s="256"/>
      <c r="K121" s="256"/>
      <c r="L121" s="87"/>
      <c r="M121" s="248"/>
      <c r="N121" s="71">
        <f t="shared" si="6"/>
      </c>
      <c r="O121" s="88"/>
      <c r="P121" s="59"/>
      <c r="Q121" s="60" t="b">
        <f t="shared" si="7"/>
        <v>0</v>
      </c>
      <c r="R121" s="60" t="b">
        <f t="shared" si="8"/>
        <v>1</v>
      </c>
    </row>
    <row r="122" spans="1:18" s="60" customFormat="1" ht="12.75" hidden="1">
      <c r="A122" s="59"/>
      <c r="B122" s="85"/>
      <c r="C122" s="86"/>
      <c r="D122" s="86"/>
      <c r="E122" s="79"/>
      <c r="F122" s="86"/>
      <c r="G122" s="86"/>
      <c r="H122" s="233"/>
      <c r="I122" s="233"/>
      <c r="J122" s="256"/>
      <c r="K122" s="256"/>
      <c r="L122" s="87"/>
      <c r="M122" s="248"/>
      <c r="N122" s="71">
        <f t="shared" si="6"/>
      </c>
      <c r="O122" s="88"/>
      <c r="P122" s="59"/>
      <c r="Q122" s="60" t="b">
        <f t="shared" si="7"/>
        <v>0</v>
      </c>
      <c r="R122" s="60" t="b">
        <f t="shared" si="8"/>
        <v>1</v>
      </c>
    </row>
    <row r="123" spans="1:18" s="60" customFormat="1" ht="12.75" hidden="1">
      <c r="A123" s="59"/>
      <c r="B123" s="85"/>
      <c r="C123" s="86"/>
      <c r="D123" s="86"/>
      <c r="E123" s="79"/>
      <c r="F123" s="86"/>
      <c r="G123" s="86"/>
      <c r="H123" s="233"/>
      <c r="I123" s="233"/>
      <c r="J123" s="256"/>
      <c r="K123" s="256"/>
      <c r="L123" s="87"/>
      <c r="M123" s="248"/>
      <c r="N123" s="71">
        <f t="shared" si="6"/>
      </c>
      <c r="O123" s="88"/>
      <c r="P123" s="59"/>
      <c r="Q123" s="60" t="b">
        <f t="shared" si="7"/>
        <v>0</v>
      </c>
      <c r="R123" s="60" t="b">
        <f t="shared" si="8"/>
        <v>1</v>
      </c>
    </row>
    <row r="124" spans="1:18" s="60" customFormat="1" ht="12.75" hidden="1">
      <c r="A124" s="59"/>
      <c r="B124" s="85"/>
      <c r="C124" s="86"/>
      <c r="D124" s="86"/>
      <c r="E124" s="79"/>
      <c r="F124" s="86"/>
      <c r="G124" s="86"/>
      <c r="H124" s="233"/>
      <c r="I124" s="233"/>
      <c r="J124" s="256"/>
      <c r="K124" s="256"/>
      <c r="L124" s="87"/>
      <c r="M124" s="248"/>
      <c r="N124" s="71">
        <f t="shared" si="6"/>
      </c>
      <c r="O124" s="88"/>
      <c r="P124" s="59"/>
      <c r="Q124" s="60" t="b">
        <f t="shared" si="7"/>
        <v>0</v>
      </c>
      <c r="R124" s="60" t="b">
        <f t="shared" si="8"/>
        <v>1</v>
      </c>
    </row>
    <row r="125" spans="1:18" s="60" customFormat="1" ht="12.75" hidden="1">
      <c r="A125" s="59"/>
      <c r="B125" s="85"/>
      <c r="C125" s="86"/>
      <c r="D125" s="86"/>
      <c r="E125" s="79"/>
      <c r="F125" s="86"/>
      <c r="G125" s="86"/>
      <c r="H125" s="233"/>
      <c r="I125" s="233"/>
      <c r="J125" s="256"/>
      <c r="K125" s="256"/>
      <c r="L125" s="87"/>
      <c r="M125" s="248"/>
      <c r="N125" s="71">
        <f t="shared" si="6"/>
      </c>
      <c r="O125" s="88"/>
      <c r="P125" s="59"/>
      <c r="Q125" s="60" t="b">
        <f t="shared" si="7"/>
        <v>0</v>
      </c>
      <c r="R125" s="60" t="b">
        <f t="shared" si="8"/>
        <v>1</v>
      </c>
    </row>
    <row r="126" spans="1:18" s="60" customFormat="1" ht="12.75" hidden="1">
      <c r="A126" s="59"/>
      <c r="B126" s="85"/>
      <c r="C126" s="86"/>
      <c r="D126" s="86"/>
      <c r="E126" s="79"/>
      <c r="F126" s="86"/>
      <c r="G126" s="86"/>
      <c r="H126" s="233"/>
      <c r="I126" s="233"/>
      <c r="J126" s="256"/>
      <c r="K126" s="256"/>
      <c r="L126" s="87"/>
      <c r="M126" s="248"/>
      <c r="N126" s="71">
        <f t="shared" si="6"/>
      </c>
      <c r="O126" s="88"/>
      <c r="P126" s="59"/>
      <c r="Q126" s="60" t="b">
        <f t="shared" si="7"/>
        <v>0</v>
      </c>
      <c r="R126" s="60" t="b">
        <f t="shared" si="8"/>
        <v>1</v>
      </c>
    </row>
    <row r="127" spans="1:18" s="60" customFormat="1" ht="12.75" hidden="1">
      <c r="A127" s="59"/>
      <c r="B127" s="85"/>
      <c r="C127" s="86"/>
      <c r="D127" s="86"/>
      <c r="E127" s="79"/>
      <c r="F127" s="86"/>
      <c r="G127" s="86"/>
      <c r="H127" s="233"/>
      <c r="I127" s="233"/>
      <c r="J127" s="256"/>
      <c r="K127" s="256"/>
      <c r="L127" s="87"/>
      <c r="M127" s="248"/>
      <c r="N127" s="71">
        <f t="shared" si="6"/>
      </c>
      <c r="O127" s="88"/>
      <c r="P127" s="59"/>
      <c r="Q127" s="60" t="b">
        <f t="shared" si="7"/>
        <v>0</v>
      </c>
      <c r="R127" s="60" t="b">
        <f t="shared" si="8"/>
        <v>1</v>
      </c>
    </row>
    <row r="128" spans="1:18" s="60" customFormat="1" ht="12.75" hidden="1">
      <c r="A128" s="59"/>
      <c r="B128" s="85"/>
      <c r="C128" s="86"/>
      <c r="D128" s="86"/>
      <c r="E128" s="79"/>
      <c r="F128" s="86"/>
      <c r="G128" s="86"/>
      <c r="H128" s="233"/>
      <c r="I128" s="233"/>
      <c r="J128" s="256"/>
      <c r="K128" s="256"/>
      <c r="L128" s="87"/>
      <c r="M128" s="248"/>
      <c r="N128" s="71">
        <f t="shared" si="6"/>
      </c>
      <c r="O128" s="88"/>
      <c r="P128" s="59"/>
      <c r="Q128" s="60" t="b">
        <f t="shared" si="7"/>
        <v>0</v>
      </c>
      <c r="R128" s="60" t="b">
        <f t="shared" si="8"/>
        <v>1</v>
      </c>
    </row>
    <row r="129" spans="1:18" s="60" customFormat="1" ht="12.75" hidden="1">
      <c r="A129" s="59"/>
      <c r="B129" s="85"/>
      <c r="C129" s="86"/>
      <c r="D129" s="86"/>
      <c r="E129" s="79"/>
      <c r="F129" s="86"/>
      <c r="G129" s="86"/>
      <c r="H129" s="233"/>
      <c r="I129" s="233"/>
      <c r="J129" s="256"/>
      <c r="K129" s="256"/>
      <c r="L129" s="87"/>
      <c r="M129" s="248"/>
      <c r="N129" s="71">
        <f t="shared" si="6"/>
      </c>
      <c r="O129" s="88"/>
      <c r="P129" s="59"/>
      <c r="Q129" s="60" t="b">
        <f t="shared" si="7"/>
        <v>0</v>
      </c>
      <c r="R129" s="60" t="b">
        <f t="shared" si="8"/>
        <v>1</v>
      </c>
    </row>
    <row r="130" spans="1:18" s="60" customFormat="1" ht="12.75" hidden="1">
      <c r="A130" s="59"/>
      <c r="B130" s="85"/>
      <c r="C130" s="86"/>
      <c r="D130" s="86"/>
      <c r="E130" s="79"/>
      <c r="F130" s="86"/>
      <c r="G130" s="86"/>
      <c r="H130" s="233"/>
      <c r="I130" s="233"/>
      <c r="J130" s="256"/>
      <c r="K130" s="256"/>
      <c r="L130" s="87"/>
      <c r="M130" s="248"/>
      <c r="N130" s="71">
        <f t="shared" si="6"/>
      </c>
      <c r="O130" s="88"/>
      <c r="P130" s="59"/>
      <c r="Q130" s="60" t="b">
        <f t="shared" si="7"/>
        <v>0</v>
      </c>
      <c r="R130" s="60" t="b">
        <f t="shared" si="8"/>
        <v>1</v>
      </c>
    </row>
    <row r="131" spans="1:18" s="60" customFormat="1" ht="12.75" hidden="1">
      <c r="A131" s="59"/>
      <c r="B131" s="85"/>
      <c r="C131" s="86"/>
      <c r="D131" s="86"/>
      <c r="E131" s="79"/>
      <c r="F131" s="86"/>
      <c r="G131" s="86"/>
      <c r="H131" s="233"/>
      <c r="I131" s="233"/>
      <c r="J131" s="256"/>
      <c r="K131" s="256"/>
      <c r="L131" s="87"/>
      <c r="M131" s="248"/>
      <c r="N131" s="71">
        <f t="shared" si="6"/>
      </c>
      <c r="O131" s="88"/>
      <c r="P131" s="59"/>
      <c r="Q131" s="60" t="b">
        <f t="shared" si="7"/>
        <v>0</v>
      </c>
      <c r="R131" s="60" t="b">
        <f t="shared" si="8"/>
        <v>1</v>
      </c>
    </row>
    <row r="132" spans="1:17" s="74" customFormat="1" ht="15" customHeight="1">
      <c r="A132" s="72"/>
      <c r="B132" s="354" t="s">
        <v>146</v>
      </c>
      <c r="C132" s="355"/>
      <c r="D132" s="355"/>
      <c r="E132" s="355"/>
      <c r="F132" s="355"/>
      <c r="G132" s="355"/>
      <c r="H132" s="355"/>
      <c r="I132" s="355"/>
      <c r="J132" s="355"/>
      <c r="K132" s="355"/>
      <c r="L132" s="355"/>
      <c r="M132" s="356"/>
      <c r="N132" s="95">
        <f>SUM(N88:N131)</f>
        <v>0</v>
      </c>
      <c r="O132" s="94"/>
      <c r="P132" s="59"/>
      <c r="Q132" s="60"/>
    </row>
    <row r="133" spans="1:16" s="60" customFormat="1" ht="15" customHeight="1">
      <c r="A133" s="59"/>
      <c r="B133" s="323" t="s">
        <v>147</v>
      </c>
      <c r="C133" s="324"/>
      <c r="D133" s="324"/>
      <c r="E133" s="324"/>
      <c r="F133" s="324"/>
      <c r="G133" s="324"/>
      <c r="H133" s="324"/>
      <c r="I133" s="324"/>
      <c r="J133" s="324"/>
      <c r="K133" s="324"/>
      <c r="L133" s="324"/>
      <c r="M133" s="325"/>
      <c r="N133" s="75">
        <f>N86+N132</f>
        <v>358.76901708905615</v>
      </c>
      <c r="O133" s="70"/>
      <c r="P133" s="59"/>
    </row>
    <row r="134" spans="1:18" s="60" customFormat="1" ht="12.75" hidden="1">
      <c r="A134" s="59"/>
      <c r="B134" s="349">
        <f>IF(OR(OR(Q17:Q46),OR(Q47:Q76),OR(Q77:Q106),OR(Q107:Q131)),"INCOMPLETE","")</f>
      </c>
      <c r="C134" s="349"/>
      <c r="D134" s="349"/>
      <c r="E134" s="349"/>
      <c r="F134" s="349"/>
      <c r="G134" s="349"/>
      <c r="H134" s="349"/>
      <c r="I134" s="349"/>
      <c r="J134" s="349"/>
      <c r="K134" s="349"/>
      <c r="L134" s="349"/>
      <c r="M134" s="349"/>
      <c r="N134" s="349"/>
      <c r="O134" s="349"/>
      <c r="P134" s="59"/>
      <c r="R134" s="60" t="b">
        <f>B134=""</f>
        <v>1</v>
      </c>
    </row>
    <row r="135" spans="1:16" s="60" customFormat="1" ht="9.75" customHeight="1">
      <c r="A135" s="59"/>
      <c r="B135" s="59"/>
      <c r="C135" s="59"/>
      <c r="D135" s="59"/>
      <c r="E135" s="59"/>
      <c r="F135" s="59"/>
      <c r="G135" s="59"/>
      <c r="H135" s="59"/>
      <c r="I135" s="96"/>
      <c r="J135" s="97"/>
      <c r="K135" s="96"/>
      <c r="L135" s="59"/>
      <c r="M135" s="59"/>
      <c r="N135" s="59"/>
      <c r="O135" s="59"/>
      <c r="P135" s="59"/>
    </row>
    <row r="136" spans="1:16" s="60" customFormat="1" ht="15" customHeight="1">
      <c r="A136" s="59"/>
      <c r="B136" s="350" t="s">
        <v>131</v>
      </c>
      <c r="C136" s="350"/>
      <c r="D136" s="350"/>
      <c r="E136" s="350"/>
      <c r="F136" s="350"/>
      <c r="G136" s="59"/>
      <c r="H136" s="59"/>
      <c r="I136" s="59"/>
      <c r="J136" s="59"/>
      <c r="K136" s="59"/>
      <c r="L136" s="59"/>
      <c r="M136" s="59"/>
      <c r="N136" s="59"/>
      <c r="O136" s="59"/>
      <c r="P136" s="59"/>
    </row>
    <row r="137" spans="1:16" s="60" customFormat="1" ht="53.25" customHeight="1">
      <c r="A137" s="59"/>
      <c r="B137" s="223" t="s">
        <v>150</v>
      </c>
      <c r="C137" s="228" t="s">
        <v>159</v>
      </c>
      <c r="D137" s="224" t="s">
        <v>160</v>
      </c>
      <c r="E137" s="224" t="s">
        <v>161</v>
      </c>
      <c r="F137" s="224" t="s">
        <v>162</v>
      </c>
      <c r="G137" s="224" t="s">
        <v>163</v>
      </c>
      <c r="H137" s="224" t="s">
        <v>152</v>
      </c>
      <c r="I137" s="224" t="s">
        <v>153</v>
      </c>
      <c r="J137" s="224" t="s">
        <v>154</v>
      </c>
      <c r="K137" s="224" t="s">
        <v>155</v>
      </c>
      <c r="L137" s="224" t="s">
        <v>140</v>
      </c>
      <c r="M137" s="224" t="s">
        <v>141</v>
      </c>
      <c r="N137" s="224" t="s">
        <v>143</v>
      </c>
      <c r="O137" s="225" t="s">
        <v>164</v>
      </c>
      <c r="P137" s="59"/>
    </row>
    <row r="138" spans="1:17" s="60" customFormat="1" ht="12.75">
      <c r="A138" s="59"/>
      <c r="B138" s="82"/>
      <c r="C138" s="83"/>
      <c r="D138" s="83"/>
      <c r="E138" s="49"/>
      <c r="F138" s="83"/>
      <c r="G138" s="83"/>
      <c r="H138" s="234"/>
      <c r="I138" s="234"/>
      <c r="J138" s="255"/>
      <c r="K138" s="255"/>
      <c r="L138" s="48"/>
      <c r="M138" s="247"/>
      <c r="N138" s="71">
        <f aca="true" t="shared" si="9" ref="N138:N169">IF(OR(M138&lt;&gt;"",M138&lt;&gt;0),(J138+K138)/M138,"")</f>
      </c>
      <c r="O138" s="84"/>
      <c r="P138" s="59"/>
      <c r="Q138" s="60" t="b">
        <f aca="true" t="shared" si="10" ref="Q138:Q169">AND(OR(B138="",C138="",D138="",E138="",F138="",G138="",H138="",I138="",J138="",K138="",L138="",M138=""),B138&amp;C138&amp;D138&amp;E138&amp;F138&amp;G138&amp;H138&amp;I138&amp;J138&amp;K138&amp;L138&amp;M138&amp;O138&lt;&gt;"")</f>
        <v>0</v>
      </c>
    </row>
    <row r="139" spans="1:18" s="60" customFormat="1" ht="12.75" hidden="1">
      <c r="A139" s="59"/>
      <c r="B139" s="82"/>
      <c r="C139" s="83"/>
      <c r="D139" s="83"/>
      <c r="E139" s="49"/>
      <c r="F139" s="83"/>
      <c r="G139" s="83"/>
      <c r="H139" s="234"/>
      <c r="I139" s="234"/>
      <c r="J139" s="255"/>
      <c r="K139" s="255"/>
      <c r="L139" s="48"/>
      <c r="M139" s="247"/>
      <c r="N139" s="71">
        <f t="shared" si="9"/>
      </c>
      <c r="O139" s="84"/>
      <c r="P139" s="59"/>
      <c r="Q139" s="60" t="b">
        <f t="shared" si="10"/>
        <v>0</v>
      </c>
      <c r="R139" s="60" t="b">
        <f aca="true" t="shared" si="11" ref="R139:R170">AND(B138="",NOT(Q139))</f>
        <v>1</v>
      </c>
    </row>
    <row r="140" spans="1:18" s="60" customFormat="1" ht="12.75" hidden="1">
      <c r="A140" s="59"/>
      <c r="B140" s="82"/>
      <c r="C140" s="83"/>
      <c r="D140" s="83"/>
      <c r="E140" s="49"/>
      <c r="F140" s="83"/>
      <c r="G140" s="83"/>
      <c r="H140" s="234"/>
      <c r="I140" s="234"/>
      <c r="J140" s="255"/>
      <c r="K140" s="255"/>
      <c r="L140" s="48"/>
      <c r="M140" s="247"/>
      <c r="N140" s="71">
        <f t="shared" si="9"/>
      </c>
      <c r="O140" s="84"/>
      <c r="P140" s="59"/>
      <c r="Q140" s="60" t="b">
        <f t="shared" si="10"/>
        <v>0</v>
      </c>
      <c r="R140" s="60" t="b">
        <f t="shared" si="11"/>
        <v>1</v>
      </c>
    </row>
    <row r="141" spans="1:18" s="60" customFormat="1" ht="12.75" hidden="1">
      <c r="A141" s="59"/>
      <c r="B141" s="82"/>
      <c r="C141" s="83"/>
      <c r="D141" s="83"/>
      <c r="E141" s="49"/>
      <c r="F141" s="83"/>
      <c r="G141" s="83"/>
      <c r="H141" s="234"/>
      <c r="I141" s="234"/>
      <c r="J141" s="255"/>
      <c r="K141" s="255"/>
      <c r="L141" s="48"/>
      <c r="M141" s="247"/>
      <c r="N141" s="71">
        <f t="shared" si="9"/>
      </c>
      <c r="O141" s="84"/>
      <c r="P141" s="59"/>
      <c r="Q141" s="60" t="b">
        <f t="shared" si="10"/>
        <v>0</v>
      </c>
      <c r="R141" s="60" t="b">
        <f t="shared" si="11"/>
        <v>1</v>
      </c>
    </row>
    <row r="142" spans="1:18" s="60" customFormat="1" ht="12.75" hidden="1">
      <c r="A142" s="59"/>
      <c r="B142" s="82"/>
      <c r="C142" s="83"/>
      <c r="D142" s="83"/>
      <c r="E142" s="49"/>
      <c r="F142" s="83"/>
      <c r="G142" s="83"/>
      <c r="H142" s="234"/>
      <c r="I142" s="234"/>
      <c r="J142" s="255"/>
      <c r="K142" s="255"/>
      <c r="L142" s="48"/>
      <c r="M142" s="247"/>
      <c r="N142" s="71">
        <f t="shared" si="9"/>
      </c>
      <c r="O142" s="84"/>
      <c r="P142" s="59"/>
      <c r="Q142" s="60" t="b">
        <f t="shared" si="10"/>
        <v>0</v>
      </c>
      <c r="R142" s="60" t="b">
        <f t="shared" si="11"/>
        <v>1</v>
      </c>
    </row>
    <row r="143" spans="1:18" s="60" customFormat="1" ht="12.75" hidden="1">
      <c r="A143" s="59"/>
      <c r="B143" s="82"/>
      <c r="C143" s="83"/>
      <c r="D143" s="83"/>
      <c r="E143" s="49"/>
      <c r="F143" s="83"/>
      <c r="G143" s="83"/>
      <c r="H143" s="234"/>
      <c r="I143" s="234"/>
      <c r="J143" s="255"/>
      <c r="K143" s="255"/>
      <c r="L143" s="48"/>
      <c r="M143" s="247"/>
      <c r="N143" s="71">
        <f t="shared" si="9"/>
      </c>
      <c r="O143" s="84"/>
      <c r="P143" s="59"/>
      <c r="Q143" s="60" t="b">
        <f t="shared" si="10"/>
        <v>0</v>
      </c>
      <c r="R143" s="60" t="b">
        <f t="shared" si="11"/>
        <v>1</v>
      </c>
    </row>
    <row r="144" spans="1:18" s="60" customFormat="1" ht="12.75" hidden="1">
      <c r="A144" s="59"/>
      <c r="B144" s="82"/>
      <c r="C144" s="83"/>
      <c r="D144" s="83"/>
      <c r="E144" s="49"/>
      <c r="F144" s="83"/>
      <c r="G144" s="83"/>
      <c r="H144" s="234"/>
      <c r="I144" s="234"/>
      <c r="J144" s="255"/>
      <c r="K144" s="255"/>
      <c r="L144" s="48"/>
      <c r="M144" s="247"/>
      <c r="N144" s="71">
        <f t="shared" si="9"/>
      </c>
      <c r="O144" s="84"/>
      <c r="P144" s="59"/>
      <c r="Q144" s="60" t="b">
        <f t="shared" si="10"/>
        <v>0</v>
      </c>
      <c r="R144" s="60" t="b">
        <f t="shared" si="11"/>
        <v>1</v>
      </c>
    </row>
    <row r="145" spans="1:18" s="60" customFormat="1" ht="12.75" hidden="1">
      <c r="A145" s="59"/>
      <c r="B145" s="82"/>
      <c r="C145" s="83"/>
      <c r="D145" s="83"/>
      <c r="E145" s="49"/>
      <c r="F145" s="83"/>
      <c r="G145" s="83"/>
      <c r="H145" s="234"/>
      <c r="I145" s="234"/>
      <c r="J145" s="255"/>
      <c r="K145" s="255"/>
      <c r="L145" s="48"/>
      <c r="M145" s="247"/>
      <c r="N145" s="71">
        <f t="shared" si="9"/>
      </c>
      <c r="O145" s="84"/>
      <c r="P145" s="59"/>
      <c r="Q145" s="60" t="b">
        <f t="shared" si="10"/>
        <v>0</v>
      </c>
      <c r="R145" s="60" t="b">
        <f t="shared" si="11"/>
        <v>1</v>
      </c>
    </row>
    <row r="146" spans="1:18" s="60" customFormat="1" ht="12.75" hidden="1">
      <c r="A146" s="59"/>
      <c r="B146" s="82"/>
      <c r="C146" s="83"/>
      <c r="D146" s="83"/>
      <c r="E146" s="49"/>
      <c r="F146" s="83"/>
      <c r="G146" s="83"/>
      <c r="H146" s="234"/>
      <c r="I146" s="234"/>
      <c r="J146" s="255"/>
      <c r="K146" s="255"/>
      <c r="L146" s="48"/>
      <c r="M146" s="247"/>
      <c r="N146" s="71">
        <f t="shared" si="9"/>
      </c>
      <c r="O146" s="84"/>
      <c r="P146" s="59"/>
      <c r="Q146" s="60" t="b">
        <f t="shared" si="10"/>
        <v>0</v>
      </c>
      <c r="R146" s="60" t="b">
        <f t="shared" si="11"/>
        <v>1</v>
      </c>
    </row>
    <row r="147" spans="1:18" s="60" customFormat="1" ht="12.75" hidden="1">
      <c r="A147" s="59"/>
      <c r="B147" s="82"/>
      <c r="C147" s="83"/>
      <c r="D147" s="83"/>
      <c r="E147" s="49"/>
      <c r="F147" s="83"/>
      <c r="G147" s="83"/>
      <c r="H147" s="234"/>
      <c r="I147" s="234"/>
      <c r="J147" s="255"/>
      <c r="K147" s="255"/>
      <c r="L147" s="48"/>
      <c r="M147" s="247"/>
      <c r="N147" s="71">
        <f t="shared" si="9"/>
      </c>
      <c r="O147" s="84"/>
      <c r="P147" s="59"/>
      <c r="Q147" s="60" t="b">
        <f t="shared" si="10"/>
        <v>0</v>
      </c>
      <c r="R147" s="60" t="b">
        <f t="shared" si="11"/>
        <v>1</v>
      </c>
    </row>
    <row r="148" spans="1:18" s="60" customFormat="1" ht="12.75" hidden="1">
      <c r="A148" s="59"/>
      <c r="B148" s="82"/>
      <c r="C148" s="83"/>
      <c r="D148" s="83"/>
      <c r="E148" s="49"/>
      <c r="F148" s="83"/>
      <c r="G148" s="83"/>
      <c r="H148" s="234"/>
      <c r="I148" s="234"/>
      <c r="J148" s="255"/>
      <c r="K148" s="255"/>
      <c r="L148" s="48"/>
      <c r="M148" s="247"/>
      <c r="N148" s="71">
        <f t="shared" si="9"/>
      </c>
      <c r="O148" s="84"/>
      <c r="P148" s="59"/>
      <c r="Q148" s="60" t="b">
        <f t="shared" si="10"/>
        <v>0</v>
      </c>
      <c r="R148" s="60" t="b">
        <f t="shared" si="11"/>
        <v>1</v>
      </c>
    </row>
    <row r="149" spans="1:18" s="60" customFormat="1" ht="12.75" hidden="1">
      <c r="A149" s="59"/>
      <c r="B149" s="82"/>
      <c r="C149" s="83"/>
      <c r="D149" s="83"/>
      <c r="E149" s="49"/>
      <c r="F149" s="83"/>
      <c r="G149" s="83"/>
      <c r="H149" s="234"/>
      <c r="I149" s="234"/>
      <c r="J149" s="255"/>
      <c r="K149" s="255"/>
      <c r="L149" s="48"/>
      <c r="M149" s="247"/>
      <c r="N149" s="71">
        <f t="shared" si="9"/>
      </c>
      <c r="O149" s="84"/>
      <c r="P149" s="59"/>
      <c r="Q149" s="60" t="b">
        <f t="shared" si="10"/>
        <v>0</v>
      </c>
      <c r="R149" s="60" t="b">
        <f t="shared" si="11"/>
        <v>1</v>
      </c>
    </row>
    <row r="150" spans="1:18" s="60" customFormat="1" ht="12.75" hidden="1">
      <c r="A150" s="59"/>
      <c r="B150" s="82"/>
      <c r="C150" s="83"/>
      <c r="D150" s="83"/>
      <c r="E150" s="49"/>
      <c r="F150" s="83"/>
      <c r="G150" s="83"/>
      <c r="H150" s="234"/>
      <c r="I150" s="234"/>
      <c r="J150" s="255"/>
      <c r="K150" s="255"/>
      <c r="L150" s="48"/>
      <c r="M150" s="247"/>
      <c r="N150" s="71">
        <f t="shared" si="9"/>
      </c>
      <c r="O150" s="84"/>
      <c r="P150" s="59"/>
      <c r="Q150" s="60" t="b">
        <f t="shared" si="10"/>
        <v>0</v>
      </c>
      <c r="R150" s="60" t="b">
        <f t="shared" si="11"/>
        <v>1</v>
      </c>
    </row>
    <row r="151" spans="1:18" s="60" customFormat="1" ht="12.75" hidden="1">
      <c r="A151" s="59"/>
      <c r="B151" s="82"/>
      <c r="C151" s="83"/>
      <c r="D151" s="83"/>
      <c r="E151" s="49"/>
      <c r="F151" s="83"/>
      <c r="G151" s="83"/>
      <c r="H151" s="234"/>
      <c r="I151" s="234"/>
      <c r="J151" s="255"/>
      <c r="K151" s="255"/>
      <c r="L151" s="48"/>
      <c r="M151" s="247"/>
      <c r="N151" s="71">
        <f t="shared" si="9"/>
      </c>
      <c r="O151" s="84"/>
      <c r="P151" s="59"/>
      <c r="Q151" s="60" t="b">
        <f t="shared" si="10"/>
        <v>0</v>
      </c>
      <c r="R151" s="60" t="b">
        <f t="shared" si="11"/>
        <v>1</v>
      </c>
    </row>
    <row r="152" spans="1:18" s="60" customFormat="1" ht="12.75" hidden="1">
      <c r="A152" s="59"/>
      <c r="B152" s="82"/>
      <c r="C152" s="83"/>
      <c r="D152" s="83"/>
      <c r="E152" s="49"/>
      <c r="F152" s="83"/>
      <c r="G152" s="83"/>
      <c r="H152" s="234"/>
      <c r="I152" s="234"/>
      <c r="J152" s="255"/>
      <c r="K152" s="255"/>
      <c r="L152" s="48"/>
      <c r="M152" s="247"/>
      <c r="N152" s="71">
        <f t="shared" si="9"/>
      </c>
      <c r="O152" s="84"/>
      <c r="P152" s="59"/>
      <c r="Q152" s="60" t="b">
        <f t="shared" si="10"/>
        <v>0</v>
      </c>
      <c r="R152" s="60" t="b">
        <f t="shared" si="11"/>
        <v>1</v>
      </c>
    </row>
    <row r="153" spans="1:18" s="60" customFormat="1" ht="12.75" hidden="1">
      <c r="A153" s="59"/>
      <c r="B153" s="82"/>
      <c r="C153" s="83"/>
      <c r="D153" s="83"/>
      <c r="E153" s="49"/>
      <c r="F153" s="83"/>
      <c r="G153" s="83"/>
      <c r="H153" s="234"/>
      <c r="I153" s="234"/>
      <c r="J153" s="255"/>
      <c r="K153" s="255"/>
      <c r="L153" s="48"/>
      <c r="M153" s="247"/>
      <c r="N153" s="71">
        <f t="shared" si="9"/>
      </c>
      <c r="O153" s="84"/>
      <c r="P153" s="59"/>
      <c r="Q153" s="60" t="b">
        <f t="shared" si="10"/>
        <v>0</v>
      </c>
      <c r="R153" s="60" t="b">
        <f t="shared" si="11"/>
        <v>1</v>
      </c>
    </row>
    <row r="154" spans="1:18" s="60" customFormat="1" ht="12.75" hidden="1">
      <c r="A154" s="59"/>
      <c r="B154" s="82"/>
      <c r="C154" s="83"/>
      <c r="D154" s="83"/>
      <c r="E154" s="49"/>
      <c r="F154" s="83"/>
      <c r="G154" s="83"/>
      <c r="H154" s="234"/>
      <c r="I154" s="234"/>
      <c r="J154" s="255"/>
      <c r="K154" s="255"/>
      <c r="L154" s="48"/>
      <c r="M154" s="247"/>
      <c r="N154" s="71">
        <f t="shared" si="9"/>
      </c>
      <c r="O154" s="84"/>
      <c r="P154" s="59"/>
      <c r="Q154" s="60" t="b">
        <f t="shared" si="10"/>
        <v>0</v>
      </c>
      <c r="R154" s="60" t="b">
        <f t="shared" si="11"/>
        <v>1</v>
      </c>
    </row>
    <row r="155" spans="1:18" s="60" customFormat="1" ht="12.75" hidden="1">
      <c r="A155" s="59"/>
      <c r="B155" s="82"/>
      <c r="C155" s="83"/>
      <c r="D155" s="83"/>
      <c r="E155" s="49"/>
      <c r="F155" s="83"/>
      <c r="G155" s="83"/>
      <c r="H155" s="234"/>
      <c r="I155" s="234"/>
      <c r="J155" s="255"/>
      <c r="K155" s="255"/>
      <c r="L155" s="48"/>
      <c r="M155" s="247"/>
      <c r="N155" s="71">
        <f t="shared" si="9"/>
      </c>
      <c r="O155" s="84"/>
      <c r="P155" s="59"/>
      <c r="Q155" s="60" t="b">
        <f t="shared" si="10"/>
        <v>0</v>
      </c>
      <c r="R155" s="60" t="b">
        <f t="shared" si="11"/>
        <v>1</v>
      </c>
    </row>
    <row r="156" spans="1:18" s="60" customFormat="1" ht="12.75" hidden="1">
      <c r="A156" s="59"/>
      <c r="B156" s="82"/>
      <c r="C156" s="83"/>
      <c r="D156" s="83"/>
      <c r="E156" s="49"/>
      <c r="F156" s="83"/>
      <c r="G156" s="83"/>
      <c r="H156" s="234"/>
      <c r="I156" s="234"/>
      <c r="J156" s="255"/>
      <c r="K156" s="255"/>
      <c r="L156" s="48"/>
      <c r="M156" s="247"/>
      <c r="N156" s="71">
        <f t="shared" si="9"/>
      </c>
      <c r="O156" s="84"/>
      <c r="P156" s="59"/>
      <c r="Q156" s="60" t="b">
        <f t="shared" si="10"/>
        <v>0</v>
      </c>
      <c r="R156" s="60" t="b">
        <f t="shared" si="11"/>
        <v>1</v>
      </c>
    </row>
    <row r="157" spans="1:18" s="60" customFormat="1" ht="12.75" hidden="1">
      <c r="A157" s="59"/>
      <c r="B157" s="82"/>
      <c r="C157" s="83"/>
      <c r="D157" s="83"/>
      <c r="E157" s="49"/>
      <c r="F157" s="83"/>
      <c r="G157" s="83"/>
      <c r="H157" s="234"/>
      <c r="I157" s="234"/>
      <c r="J157" s="255"/>
      <c r="K157" s="255"/>
      <c r="L157" s="48"/>
      <c r="M157" s="247"/>
      <c r="N157" s="71">
        <f t="shared" si="9"/>
      </c>
      <c r="O157" s="84"/>
      <c r="P157" s="59"/>
      <c r="Q157" s="60" t="b">
        <f t="shared" si="10"/>
        <v>0</v>
      </c>
      <c r="R157" s="60" t="b">
        <f t="shared" si="11"/>
        <v>1</v>
      </c>
    </row>
    <row r="158" spans="1:18" s="60" customFormat="1" ht="12.75" hidden="1">
      <c r="A158" s="59"/>
      <c r="B158" s="82"/>
      <c r="C158" s="83"/>
      <c r="D158" s="83"/>
      <c r="E158" s="49"/>
      <c r="F158" s="83"/>
      <c r="G158" s="83"/>
      <c r="H158" s="234"/>
      <c r="I158" s="234"/>
      <c r="J158" s="255"/>
      <c r="K158" s="255"/>
      <c r="L158" s="48"/>
      <c r="M158" s="247"/>
      <c r="N158" s="71">
        <f t="shared" si="9"/>
      </c>
      <c r="O158" s="84"/>
      <c r="P158" s="59"/>
      <c r="Q158" s="60" t="b">
        <f t="shared" si="10"/>
        <v>0</v>
      </c>
      <c r="R158" s="60" t="b">
        <f t="shared" si="11"/>
        <v>1</v>
      </c>
    </row>
    <row r="159" spans="1:18" s="60" customFormat="1" ht="12.75" hidden="1">
      <c r="A159" s="59"/>
      <c r="B159" s="82"/>
      <c r="C159" s="83"/>
      <c r="D159" s="83"/>
      <c r="E159" s="49"/>
      <c r="F159" s="83"/>
      <c r="G159" s="83"/>
      <c r="H159" s="234"/>
      <c r="I159" s="234"/>
      <c r="J159" s="255"/>
      <c r="K159" s="255"/>
      <c r="L159" s="48"/>
      <c r="M159" s="247"/>
      <c r="N159" s="71">
        <f t="shared" si="9"/>
      </c>
      <c r="O159" s="84"/>
      <c r="P159" s="59"/>
      <c r="Q159" s="60" t="b">
        <f t="shared" si="10"/>
        <v>0</v>
      </c>
      <c r="R159" s="60" t="b">
        <f t="shared" si="11"/>
        <v>1</v>
      </c>
    </row>
    <row r="160" spans="1:18" s="60" customFormat="1" ht="12.75" hidden="1">
      <c r="A160" s="59"/>
      <c r="B160" s="82"/>
      <c r="C160" s="83"/>
      <c r="D160" s="83"/>
      <c r="E160" s="49"/>
      <c r="F160" s="83"/>
      <c r="G160" s="83"/>
      <c r="H160" s="234"/>
      <c r="I160" s="234"/>
      <c r="J160" s="255"/>
      <c r="K160" s="255"/>
      <c r="L160" s="48"/>
      <c r="M160" s="247"/>
      <c r="N160" s="71">
        <f t="shared" si="9"/>
      </c>
      <c r="O160" s="84"/>
      <c r="P160" s="59"/>
      <c r="Q160" s="60" t="b">
        <f t="shared" si="10"/>
        <v>0</v>
      </c>
      <c r="R160" s="60" t="b">
        <f t="shared" si="11"/>
        <v>1</v>
      </c>
    </row>
    <row r="161" spans="1:18" s="60" customFormat="1" ht="12.75" hidden="1">
      <c r="A161" s="59"/>
      <c r="B161" s="82"/>
      <c r="C161" s="83"/>
      <c r="D161" s="83"/>
      <c r="E161" s="49"/>
      <c r="F161" s="83"/>
      <c r="G161" s="83"/>
      <c r="H161" s="234"/>
      <c r="I161" s="234"/>
      <c r="J161" s="255"/>
      <c r="K161" s="255"/>
      <c r="L161" s="48"/>
      <c r="M161" s="247"/>
      <c r="N161" s="71">
        <f t="shared" si="9"/>
      </c>
      <c r="O161" s="84"/>
      <c r="P161" s="59"/>
      <c r="Q161" s="60" t="b">
        <f t="shared" si="10"/>
        <v>0</v>
      </c>
      <c r="R161" s="60" t="b">
        <f t="shared" si="11"/>
        <v>1</v>
      </c>
    </row>
    <row r="162" spans="1:18" s="60" customFormat="1" ht="12.75" hidden="1">
      <c r="A162" s="59"/>
      <c r="B162" s="82"/>
      <c r="C162" s="83"/>
      <c r="D162" s="83"/>
      <c r="E162" s="49"/>
      <c r="F162" s="83"/>
      <c r="G162" s="83"/>
      <c r="H162" s="234"/>
      <c r="I162" s="234"/>
      <c r="J162" s="255"/>
      <c r="K162" s="255"/>
      <c r="L162" s="48"/>
      <c r="M162" s="247"/>
      <c r="N162" s="71">
        <f t="shared" si="9"/>
      </c>
      <c r="O162" s="84"/>
      <c r="P162" s="59"/>
      <c r="Q162" s="60" t="b">
        <f t="shared" si="10"/>
        <v>0</v>
      </c>
      <c r="R162" s="60" t="b">
        <f t="shared" si="11"/>
        <v>1</v>
      </c>
    </row>
    <row r="163" spans="1:18" s="60" customFormat="1" ht="12.75" hidden="1">
      <c r="A163" s="59"/>
      <c r="B163" s="82"/>
      <c r="C163" s="83"/>
      <c r="D163" s="83"/>
      <c r="E163" s="49"/>
      <c r="F163" s="83"/>
      <c r="G163" s="83"/>
      <c r="H163" s="234"/>
      <c r="I163" s="234"/>
      <c r="J163" s="255"/>
      <c r="K163" s="255"/>
      <c r="L163" s="48"/>
      <c r="M163" s="247"/>
      <c r="N163" s="71">
        <f t="shared" si="9"/>
      </c>
      <c r="O163" s="84"/>
      <c r="P163" s="59"/>
      <c r="Q163" s="60" t="b">
        <f t="shared" si="10"/>
        <v>0</v>
      </c>
      <c r="R163" s="60" t="b">
        <f t="shared" si="11"/>
        <v>1</v>
      </c>
    </row>
    <row r="164" spans="1:18" s="60" customFormat="1" ht="12.75" hidden="1">
      <c r="A164" s="59"/>
      <c r="B164" s="82"/>
      <c r="C164" s="83"/>
      <c r="D164" s="83"/>
      <c r="E164" s="49"/>
      <c r="F164" s="83"/>
      <c r="G164" s="83"/>
      <c r="H164" s="234"/>
      <c r="I164" s="234"/>
      <c r="J164" s="255"/>
      <c r="K164" s="255"/>
      <c r="L164" s="48"/>
      <c r="M164" s="247"/>
      <c r="N164" s="71">
        <f t="shared" si="9"/>
      </c>
      <c r="O164" s="84"/>
      <c r="P164" s="59"/>
      <c r="Q164" s="60" t="b">
        <f t="shared" si="10"/>
        <v>0</v>
      </c>
      <c r="R164" s="60" t="b">
        <f t="shared" si="11"/>
        <v>1</v>
      </c>
    </row>
    <row r="165" spans="1:18" s="60" customFormat="1" ht="12.75" hidden="1">
      <c r="A165" s="59"/>
      <c r="B165" s="82"/>
      <c r="C165" s="83"/>
      <c r="D165" s="83"/>
      <c r="E165" s="49"/>
      <c r="F165" s="83"/>
      <c r="G165" s="83"/>
      <c r="H165" s="234"/>
      <c r="I165" s="234"/>
      <c r="J165" s="255"/>
      <c r="K165" s="255"/>
      <c r="L165" s="48"/>
      <c r="M165" s="247"/>
      <c r="N165" s="71">
        <f t="shared" si="9"/>
      </c>
      <c r="O165" s="84"/>
      <c r="P165" s="59"/>
      <c r="Q165" s="60" t="b">
        <f t="shared" si="10"/>
        <v>0</v>
      </c>
      <c r="R165" s="60" t="b">
        <f t="shared" si="11"/>
        <v>1</v>
      </c>
    </row>
    <row r="166" spans="1:18" s="60" customFormat="1" ht="12.75" hidden="1">
      <c r="A166" s="59"/>
      <c r="B166" s="82"/>
      <c r="C166" s="83"/>
      <c r="D166" s="83"/>
      <c r="E166" s="49"/>
      <c r="F166" s="83"/>
      <c r="G166" s="83"/>
      <c r="H166" s="234"/>
      <c r="I166" s="234"/>
      <c r="J166" s="255"/>
      <c r="K166" s="255"/>
      <c r="L166" s="48"/>
      <c r="M166" s="247"/>
      <c r="N166" s="71">
        <f t="shared" si="9"/>
      </c>
      <c r="O166" s="84"/>
      <c r="P166" s="59"/>
      <c r="Q166" s="60" t="b">
        <f t="shared" si="10"/>
        <v>0</v>
      </c>
      <c r="R166" s="60" t="b">
        <f t="shared" si="11"/>
        <v>1</v>
      </c>
    </row>
    <row r="167" spans="1:18" s="60" customFormat="1" ht="12.75" hidden="1">
      <c r="A167" s="59"/>
      <c r="B167" s="82"/>
      <c r="C167" s="83"/>
      <c r="D167" s="83"/>
      <c r="E167" s="49"/>
      <c r="F167" s="83"/>
      <c r="G167" s="83"/>
      <c r="H167" s="234"/>
      <c r="I167" s="234"/>
      <c r="J167" s="255"/>
      <c r="K167" s="255"/>
      <c r="L167" s="48"/>
      <c r="M167" s="247"/>
      <c r="N167" s="71">
        <f t="shared" si="9"/>
      </c>
      <c r="O167" s="84"/>
      <c r="P167" s="59"/>
      <c r="Q167" s="60" t="b">
        <f t="shared" si="10"/>
        <v>0</v>
      </c>
      <c r="R167" s="60" t="b">
        <f t="shared" si="11"/>
        <v>1</v>
      </c>
    </row>
    <row r="168" spans="1:18" s="60" customFormat="1" ht="12.75" hidden="1">
      <c r="A168" s="59"/>
      <c r="B168" s="82"/>
      <c r="C168" s="83"/>
      <c r="D168" s="83"/>
      <c r="E168" s="49"/>
      <c r="F168" s="83"/>
      <c r="G168" s="83"/>
      <c r="H168" s="234"/>
      <c r="I168" s="234"/>
      <c r="J168" s="255"/>
      <c r="K168" s="255"/>
      <c r="L168" s="48"/>
      <c r="M168" s="247"/>
      <c r="N168" s="71">
        <f t="shared" si="9"/>
      </c>
      <c r="O168" s="84"/>
      <c r="P168" s="59"/>
      <c r="Q168" s="60" t="b">
        <f t="shared" si="10"/>
        <v>0</v>
      </c>
      <c r="R168" s="60" t="b">
        <f t="shared" si="11"/>
        <v>1</v>
      </c>
    </row>
    <row r="169" spans="1:18" s="60" customFormat="1" ht="12.75" hidden="1">
      <c r="A169" s="59"/>
      <c r="B169" s="82"/>
      <c r="C169" s="83"/>
      <c r="D169" s="83"/>
      <c r="E169" s="49"/>
      <c r="F169" s="83"/>
      <c r="G169" s="83"/>
      <c r="H169" s="234"/>
      <c r="I169" s="234"/>
      <c r="J169" s="255"/>
      <c r="K169" s="255"/>
      <c r="L169" s="48"/>
      <c r="M169" s="247"/>
      <c r="N169" s="71">
        <f t="shared" si="9"/>
      </c>
      <c r="O169" s="84"/>
      <c r="P169" s="59"/>
      <c r="Q169" s="60" t="b">
        <f t="shared" si="10"/>
        <v>0</v>
      </c>
      <c r="R169" s="60" t="b">
        <f t="shared" si="11"/>
        <v>1</v>
      </c>
    </row>
    <row r="170" spans="1:18" s="60" customFormat="1" ht="12.75" hidden="1">
      <c r="A170" s="59"/>
      <c r="B170" s="82"/>
      <c r="C170" s="83"/>
      <c r="D170" s="83"/>
      <c r="E170" s="49"/>
      <c r="F170" s="83"/>
      <c r="G170" s="83"/>
      <c r="H170" s="234"/>
      <c r="I170" s="234"/>
      <c r="J170" s="255"/>
      <c r="K170" s="255"/>
      <c r="L170" s="48"/>
      <c r="M170" s="247"/>
      <c r="N170" s="71">
        <f aca="true" t="shared" si="12" ref="N170:N201">IF(OR(M170&lt;&gt;"",M170&lt;&gt;0),(J170+K170)/M170,"")</f>
      </c>
      <c r="O170" s="84"/>
      <c r="P170" s="59"/>
      <c r="Q170" s="60" t="b">
        <f aca="true" t="shared" si="13" ref="Q170:Q206">AND(OR(B170="",C170="",D170="",E170="",F170="",G170="",H170="",I170="",J170="",K170="",L170="",M170=""),B170&amp;C170&amp;D170&amp;E170&amp;F170&amp;G170&amp;H170&amp;I170&amp;J170&amp;K170&amp;L170&amp;M170&amp;O170&lt;&gt;"")</f>
        <v>0</v>
      </c>
      <c r="R170" s="60" t="b">
        <f t="shared" si="11"/>
        <v>1</v>
      </c>
    </row>
    <row r="171" spans="1:18" s="60" customFormat="1" ht="12.75" hidden="1">
      <c r="A171" s="59"/>
      <c r="B171" s="82"/>
      <c r="C171" s="83"/>
      <c r="D171" s="83"/>
      <c r="E171" s="49"/>
      <c r="F171" s="83"/>
      <c r="G171" s="83"/>
      <c r="H171" s="234"/>
      <c r="I171" s="234"/>
      <c r="J171" s="255"/>
      <c r="K171" s="255"/>
      <c r="L171" s="48"/>
      <c r="M171" s="247"/>
      <c r="N171" s="71">
        <f t="shared" si="12"/>
      </c>
      <c r="O171" s="84"/>
      <c r="P171" s="59"/>
      <c r="Q171" s="60" t="b">
        <f t="shared" si="13"/>
        <v>0</v>
      </c>
      <c r="R171" s="60" t="b">
        <f aca="true" t="shared" si="14" ref="R171:R202">AND(B170="",NOT(Q171))</f>
        <v>1</v>
      </c>
    </row>
    <row r="172" spans="1:18" s="60" customFormat="1" ht="12.75" hidden="1">
      <c r="A172" s="59"/>
      <c r="B172" s="82"/>
      <c r="C172" s="83"/>
      <c r="D172" s="83"/>
      <c r="E172" s="49"/>
      <c r="F172" s="83"/>
      <c r="G172" s="83"/>
      <c r="H172" s="234"/>
      <c r="I172" s="234"/>
      <c r="J172" s="255"/>
      <c r="K172" s="255"/>
      <c r="L172" s="48"/>
      <c r="M172" s="247"/>
      <c r="N172" s="71">
        <f t="shared" si="12"/>
      </c>
      <c r="O172" s="84"/>
      <c r="P172" s="59"/>
      <c r="Q172" s="60" t="b">
        <f t="shared" si="13"/>
        <v>0</v>
      </c>
      <c r="R172" s="60" t="b">
        <f t="shared" si="14"/>
        <v>1</v>
      </c>
    </row>
    <row r="173" spans="1:18" s="60" customFormat="1" ht="12.75" hidden="1">
      <c r="A173" s="59"/>
      <c r="B173" s="82"/>
      <c r="C173" s="83"/>
      <c r="D173" s="83"/>
      <c r="E173" s="49"/>
      <c r="F173" s="83"/>
      <c r="G173" s="83"/>
      <c r="H173" s="234"/>
      <c r="I173" s="234"/>
      <c r="J173" s="255"/>
      <c r="K173" s="255"/>
      <c r="L173" s="48"/>
      <c r="M173" s="247"/>
      <c r="N173" s="71">
        <f t="shared" si="12"/>
      </c>
      <c r="O173" s="84"/>
      <c r="P173" s="59"/>
      <c r="Q173" s="60" t="b">
        <f t="shared" si="13"/>
        <v>0</v>
      </c>
      <c r="R173" s="60" t="b">
        <f t="shared" si="14"/>
        <v>1</v>
      </c>
    </row>
    <row r="174" spans="1:18" s="60" customFormat="1" ht="12.75" hidden="1">
      <c r="A174" s="59"/>
      <c r="B174" s="82"/>
      <c r="C174" s="83"/>
      <c r="D174" s="83"/>
      <c r="E174" s="49"/>
      <c r="F174" s="83"/>
      <c r="G174" s="83"/>
      <c r="H174" s="234"/>
      <c r="I174" s="234"/>
      <c r="J174" s="255"/>
      <c r="K174" s="255"/>
      <c r="L174" s="48"/>
      <c r="M174" s="247"/>
      <c r="N174" s="71">
        <f t="shared" si="12"/>
      </c>
      <c r="O174" s="84"/>
      <c r="P174" s="59"/>
      <c r="Q174" s="60" t="b">
        <f t="shared" si="13"/>
        <v>0</v>
      </c>
      <c r="R174" s="60" t="b">
        <f t="shared" si="14"/>
        <v>1</v>
      </c>
    </row>
    <row r="175" spans="1:18" s="60" customFormat="1" ht="12.75" hidden="1">
      <c r="A175" s="59"/>
      <c r="B175" s="82"/>
      <c r="C175" s="83"/>
      <c r="D175" s="83"/>
      <c r="E175" s="49"/>
      <c r="F175" s="83"/>
      <c r="G175" s="83"/>
      <c r="H175" s="234"/>
      <c r="I175" s="234"/>
      <c r="J175" s="255"/>
      <c r="K175" s="255"/>
      <c r="L175" s="48"/>
      <c r="M175" s="247"/>
      <c r="N175" s="71">
        <f t="shared" si="12"/>
      </c>
      <c r="O175" s="84"/>
      <c r="P175" s="59"/>
      <c r="Q175" s="60" t="b">
        <f t="shared" si="13"/>
        <v>0</v>
      </c>
      <c r="R175" s="60" t="b">
        <f t="shared" si="14"/>
        <v>1</v>
      </c>
    </row>
    <row r="176" spans="1:18" s="60" customFormat="1" ht="12.75" hidden="1">
      <c r="A176" s="59"/>
      <c r="B176" s="82"/>
      <c r="C176" s="83"/>
      <c r="D176" s="83"/>
      <c r="E176" s="49"/>
      <c r="F176" s="83"/>
      <c r="G176" s="83"/>
      <c r="H176" s="234"/>
      <c r="I176" s="234"/>
      <c r="J176" s="255"/>
      <c r="K176" s="255"/>
      <c r="L176" s="48"/>
      <c r="M176" s="247"/>
      <c r="N176" s="71">
        <f t="shared" si="12"/>
      </c>
      <c r="O176" s="84"/>
      <c r="P176" s="59"/>
      <c r="Q176" s="60" t="b">
        <f t="shared" si="13"/>
        <v>0</v>
      </c>
      <c r="R176" s="60" t="b">
        <f t="shared" si="14"/>
        <v>1</v>
      </c>
    </row>
    <row r="177" spans="1:18" s="60" customFormat="1" ht="12.75" hidden="1">
      <c r="A177" s="59"/>
      <c r="B177" s="82"/>
      <c r="C177" s="83"/>
      <c r="D177" s="83"/>
      <c r="E177" s="49"/>
      <c r="F177" s="83"/>
      <c r="G177" s="83"/>
      <c r="H177" s="234"/>
      <c r="I177" s="234"/>
      <c r="J177" s="255"/>
      <c r="K177" s="255"/>
      <c r="L177" s="48"/>
      <c r="M177" s="247"/>
      <c r="N177" s="71">
        <f t="shared" si="12"/>
      </c>
      <c r="O177" s="84"/>
      <c r="P177" s="59"/>
      <c r="Q177" s="60" t="b">
        <f t="shared" si="13"/>
        <v>0</v>
      </c>
      <c r="R177" s="60" t="b">
        <f t="shared" si="14"/>
        <v>1</v>
      </c>
    </row>
    <row r="178" spans="1:18" s="60" customFormat="1" ht="12.75" hidden="1">
      <c r="A178" s="59"/>
      <c r="B178" s="82"/>
      <c r="C178" s="83"/>
      <c r="D178" s="83"/>
      <c r="E178" s="49"/>
      <c r="F178" s="83"/>
      <c r="G178" s="83"/>
      <c r="H178" s="234"/>
      <c r="I178" s="234"/>
      <c r="J178" s="255"/>
      <c r="K178" s="255"/>
      <c r="L178" s="48"/>
      <c r="M178" s="247"/>
      <c r="N178" s="71">
        <f t="shared" si="12"/>
      </c>
      <c r="O178" s="84"/>
      <c r="P178" s="59"/>
      <c r="Q178" s="60" t="b">
        <f t="shared" si="13"/>
        <v>0</v>
      </c>
      <c r="R178" s="60" t="b">
        <f t="shared" si="14"/>
        <v>1</v>
      </c>
    </row>
    <row r="179" spans="1:18" s="60" customFormat="1" ht="12.75" hidden="1">
      <c r="A179" s="59"/>
      <c r="B179" s="82"/>
      <c r="C179" s="83"/>
      <c r="D179" s="83"/>
      <c r="E179" s="49"/>
      <c r="F179" s="83"/>
      <c r="G179" s="83"/>
      <c r="H179" s="234"/>
      <c r="I179" s="234"/>
      <c r="J179" s="255"/>
      <c r="K179" s="255"/>
      <c r="L179" s="48"/>
      <c r="M179" s="247"/>
      <c r="N179" s="71">
        <f t="shared" si="12"/>
      </c>
      <c r="O179" s="84"/>
      <c r="P179" s="59"/>
      <c r="Q179" s="60" t="b">
        <f t="shared" si="13"/>
        <v>0</v>
      </c>
      <c r="R179" s="60" t="b">
        <f t="shared" si="14"/>
        <v>1</v>
      </c>
    </row>
    <row r="180" spans="1:18" s="60" customFormat="1" ht="12.75" hidden="1">
      <c r="A180" s="59"/>
      <c r="B180" s="82"/>
      <c r="C180" s="83"/>
      <c r="D180" s="83"/>
      <c r="E180" s="49"/>
      <c r="F180" s="83"/>
      <c r="G180" s="83"/>
      <c r="H180" s="234"/>
      <c r="I180" s="234"/>
      <c r="J180" s="255"/>
      <c r="K180" s="255"/>
      <c r="L180" s="48"/>
      <c r="M180" s="247"/>
      <c r="N180" s="71">
        <f t="shared" si="12"/>
      </c>
      <c r="O180" s="84"/>
      <c r="P180" s="59"/>
      <c r="Q180" s="60" t="b">
        <f t="shared" si="13"/>
        <v>0</v>
      </c>
      <c r="R180" s="60" t="b">
        <f t="shared" si="14"/>
        <v>1</v>
      </c>
    </row>
    <row r="181" spans="1:18" s="60" customFormat="1" ht="12.75" hidden="1">
      <c r="A181" s="59"/>
      <c r="B181" s="82"/>
      <c r="C181" s="83"/>
      <c r="D181" s="83"/>
      <c r="E181" s="49"/>
      <c r="F181" s="83"/>
      <c r="G181" s="83"/>
      <c r="H181" s="234"/>
      <c r="I181" s="234"/>
      <c r="J181" s="255"/>
      <c r="K181" s="255"/>
      <c r="L181" s="48"/>
      <c r="M181" s="247"/>
      <c r="N181" s="71">
        <f t="shared" si="12"/>
      </c>
      <c r="O181" s="84"/>
      <c r="P181" s="59"/>
      <c r="Q181" s="60" t="b">
        <f t="shared" si="13"/>
        <v>0</v>
      </c>
      <c r="R181" s="60" t="b">
        <f t="shared" si="14"/>
        <v>1</v>
      </c>
    </row>
    <row r="182" spans="1:18" s="60" customFormat="1" ht="12.75" hidden="1">
      <c r="A182" s="59"/>
      <c r="B182" s="82"/>
      <c r="C182" s="83"/>
      <c r="D182" s="83"/>
      <c r="E182" s="49"/>
      <c r="F182" s="83"/>
      <c r="G182" s="83"/>
      <c r="H182" s="234"/>
      <c r="I182" s="234"/>
      <c r="J182" s="255"/>
      <c r="K182" s="255"/>
      <c r="L182" s="48"/>
      <c r="M182" s="247"/>
      <c r="N182" s="71">
        <f t="shared" si="12"/>
      </c>
      <c r="O182" s="84"/>
      <c r="P182" s="59"/>
      <c r="Q182" s="60" t="b">
        <f t="shared" si="13"/>
        <v>0</v>
      </c>
      <c r="R182" s="60" t="b">
        <f t="shared" si="14"/>
        <v>1</v>
      </c>
    </row>
    <row r="183" spans="1:18" s="60" customFormat="1" ht="12.75" hidden="1">
      <c r="A183" s="59"/>
      <c r="B183" s="82"/>
      <c r="C183" s="83"/>
      <c r="D183" s="83"/>
      <c r="E183" s="49"/>
      <c r="F183" s="83"/>
      <c r="G183" s="83"/>
      <c r="H183" s="234"/>
      <c r="I183" s="234"/>
      <c r="J183" s="255"/>
      <c r="K183" s="255"/>
      <c r="L183" s="48"/>
      <c r="M183" s="247"/>
      <c r="N183" s="71">
        <f t="shared" si="12"/>
      </c>
      <c r="O183" s="84"/>
      <c r="P183" s="59"/>
      <c r="Q183" s="60" t="b">
        <f t="shared" si="13"/>
        <v>0</v>
      </c>
      <c r="R183" s="60" t="b">
        <f t="shared" si="14"/>
        <v>1</v>
      </c>
    </row>
    <row r="184" spans="1:18" s="60" customFormat="1" ht="12.75" hidden="1">
      <c r="A184" s="59"/>
      <c r="B184" s="82"/>
      <c r="C184" s="83"/>
      <c r="D184" s="83"/>
      <c r="E184" s="49"/>
      <c r="F184" s="83"/>
      <c r="G184" s="83"/>
      <c r="H184" s="234"/>
      <c r="I184" s="234"/>
      <c r="J184" s="255"/>
      <c r="K184" s="255"/>
      <c r="L184" s="48"/>
      <c r="M184" s="247"/>
      <c r="N184" s="71">
        <f t="shared" si="12"/>
      </c>
      <c r="O184" s="84"/>
      <c r="P184" s="59"/>
      <c r="Q184" s="60" t="b">
        <f t="shared" si="13"/>
        <v>0</v>
      </c>
      <c r="R184" s="60" t="b">
        <f t="shared" si="14"/>
        <v>1</v>
      </c>
    </row>
    <row r="185" spans="1:18" s="60" customFormat="1" ht="12.75" hidden="1">
      <c r="A185" s="59"/>
      <c r="B185" s="82"/>
      <c r="C185" s="83"/>
      <c r="D185" s="83"/>
      <c r="E185" s="49"/>
      <c r="F185" s="83"/>
      <c r="G185" s="83"/>
      <c r="H185" s="234"/>
      <c r="I185" s="234"/>
      <c r="J185" s="255"/>
      <c r="K185" s="255"/>
      <c r="L185" s="48"/>
      <c r="M185" s="247"/>
      <c r="N185" s="71">
        <f t="shared" si="12"/>
      </c>
      <c r="O185" s="84"/>
      <c r="P185" s="59"/>
      <c r="Q185" s="60" t="b">
        <f t="shared" si="13"/>
        <v>0</v>
      </c>
      <c r="R185" s="60" t="b">
        <f t="shared" si="14"/>
        <v>1</v>
      </c>
    </row>
    <row r="186" spans="1:18" s="60" customFormat="1" ht="12.75" hidden="1">
      <c r="A186" s="59"/>
      <c r="B186" s="82"/>
      <c r="C186" s="83"/>
      <c r="D186" s="83"/>
      <c r="E186" s="49"/>
      <c r="F186" s="83"/>
      <c r="G186" s="83"/>
      <c r="H186" s="234"/>
      <c r="I186" s="234"/>
      <c r="J186" s="255"/>
      <c r="K186" s="255"/>
      <c r="L186" s="48"/>
      <c r="M186" s="247"/>
      <c r="N186" s="71">
        <f t="shared" si="12"/>
      </c>
      <c r="O186" s="84"/>
      <c r="P186" s="59"/>
      <c r="Q186" s="60" t="b">
        <f t="shared" si="13"/>
        <v>0</v>
      </c>
      <c r="R186" s="60" t="b">
        <f t="shared" si="14"/>
        <v>1</v>
      </c>
    </row>
    <row r="187" spans="1:18" s="60" customFormat="1" ht="12.75" hidden="1">
      <c r="A187" s="59"/>
      <c r="B187" s="82"/>
      <c r="C187" s="83"/>
      <c r="D187" s="83"/>
      <c r="E187" s="49"/>
      <c r="F187" s="83"/>
      <c r="G187" s="83"/>
      <c r="H187" s="234"/>
      <c r="I187" s="234"/>
      <c r="J187" s="255"/>
      <c r="K187" s="255"/>
      <c r="L187" s="48"/>
      <c r="M187" s="247"/>
      <c r="N187" s="71">
        <f t="shared" si="12"/>
      </c>
      <c r="O187" s="84"/>
      <c r="P187" s="59"/>
      <c r="Q187" s="60" t="b">
        <f t="shared" si="13"/>
        <v>0</v>
      </c>
      <c r="R187" s="60" t="b">
        <f t="shared" si="14"/>
        <v>1</v>
      </c>
    </row>
    <row r="188" spans="1:18" s="60" customFormat="1" ht="12.75" hidden="1">
      <c r="A188" s="59"/>
      <c r="B188" s="82"/>
      <c r="C188" s="83"/>
      <c r="D188" s="83"/>
      <c r="E188" s="49"/>
      <c r="F188" s="83"/>
      <c r="G188" s="83"/>
      <c r="H188" s="234"/>
      <c r="I188" s="234"/>
      <c r="J188" s="255"/>
      <c r="K188" s="255"/>
      <c r="L188" s="48"/>
      <c r="M188" s="247"/>
      <c r="N188" s="71">
        <f t="shared" si="12"/>
      </c>
      <c r="O188" s="84"/>
      <c r="P188" s="59"/>
      <c r="Q188" s="60" t="b">
        <f t="shared" si="13"/>
        <v>0</v>
      </c>
      <c r="R188" s="60" t="b">
        <f t="shared" si="14"/>
        <v>1</v>
      </c>
    </row>
    <row r="189" spans="1:18" s="60" customFormat="1" ht="12.75" hidden="1">
      <c r="A189" s="59"/>
      <c r="B189" s="82"/>
      <c r="C189" s="83"/>
      <c r="D189" s="83"/>
      <c r="E189" s="49"/>
      <c r="F189" s="83"/>
      <c r="G189" s="83"/>
      <c r="H189" s="234"/>
      <c r="I189" s="234"/>
      <c r="J189" s="255"/>
      <c r="K189" s="255"/>
      <c r="L189" s="48"/>
      <c r="M189" s="247"/>
      <c r="N189" s="71">
        <f t="shared" si="12"/>
      </c>
      <c r="O189" s="84"/>
      <c r="P189" s="59"/>
      <c r="Q189" s="60" t="b">
        <f t="shared" si="13"/>
        <v>0</v>
      </c>
      <c r="R189" s="60" t="b">
        <f t="shared" si="14"/>
        <v>1</v>
      </c>
    </row>
    <row r="190" spans="1:18" s="60" customFormat="1" ht="12.75" hidden="1">
      <c r="A190" s="59"/>
      <c r="B190" s="82"/>
      <c r="C190" s="83"/>
      <c r="D190" s="83"/>
      <c r="E190" s="49"/>
      <c r="F190" s="83"/>
      <c r="G190" s="83"/>
      <c r="H190" s="234"/>
      <c r="I190" s="234"/>
      <c r="J190" s="255"/>
      <c r="K190" s="255"/>
      <c r="L190" s="48"/>
      <c r="M190" s="247"/>
      <c r="N190" s="71">
        <f t="shared" si="12"/>
      </c>
      <c r="O190" s="84"/>
      <c r="P190" s="59"/>
      <c r="Q190" s="60" t="b">
        <f t="shared" si="13"/>
        <v>0</v>
      </c>
      <c r="R190" s="60" t="b">
        <f t="shared" si="14"/>
        <v>1</v>
      </c>
    </row>
    <row r="191" spans="1:18" s="60" customFormat="1" ht="12.75" hidden="1">
      <c r="A191" s="59"/>
      <c r="B191" s="82"/>
      <c r="C191" s="83"/>
      <c r="D191" s="83"/>
      <c r="E191" s="49"/>
      <c r="F191" s="83"/>
      <c r="G191" s="83"/>
      <c r="H191" s="234"/>
      <c r="I191" s="234"/>
      <c r="J191" s="255"/>
      <c r="K191" s="255"/>
      <c r="L191" s="48"/>
      <c r="M191" s="247"/>
      <c r="N191" s="71">
        <f t="shared" si="12"/>
      </c>
      <c r="O191" s="84"/>
      <c r="P191" s="59"/>
      <c r="Q191" s="60" t="b">
        <f t="shared" si="13"/>
        <v>0</v>
      </c>
      <c r="R191" s="60" t="b">
        <f t="shared" si="14"/>
        <v>1</v>
      </c>
    </row>
    <row r="192" spans="1:18" s="60" customFormat="1" ht="12.75" hidden="1">
      <c r="A192" s="59"/>
      <c r="B192" s="82"/>
      <c r="C192" s="83"/>
      <c r="D192" s="83"/>
      <c r="E192" s="49"/>
      <c r="F192" s="83"/>
      <c r="G192" s="83"/>
      <c r="H192" s="234"/>
      <c r="I192" s="234"/>
      <c r="J192" s="255"/>
      <c r="K192" s="255"/>
      <c r="L192" s="48"/>
      <c r="M192" s="247"/>
      <c r="N192" s="71">
        <f t="shared" si="12"/>
      </c>
      <c r="O192" s="84"/>
      <c r="P192" s="59"/>
      <c r="Q192" s="60" t="b">
        <f t="shared" si="13"/>
        <v>0</v>
      </c>
      <c r="R192" s="60" t="b">
        <f t="shared" si="14"/>
        <v>1</v>
      </c>
    </row>
    <row r="193" spans="1:18" s="60" customFormat="1" ht="12.75" hidden="1">
      <c r="A193" s="59"/>
      <c r="B193" s="82"/>
      <c r="C193" s="83"/>
      <c r="D193" s="83"/>
      <c r="E193" s="49"/>
      <c r="F193" s="83"/>
      <c r="G193" s="83"/>
      <c r="H193" s="234"/>
      <c r="I193" s="234"/>
      <c r="J193" s="255"/>
      <c r="K193" s="255"/>
      <c r="L193" s="48"/>
      <c r="M193" s="247"/>
      <c r="N193" s="71">
        <f t="shared" si="12"/>
      </c>
      <c r="O193" s="84"/>
      <c r="P193" s="59"/>
      <c r="Q193" s="60" t="b">
        <f t="shared" si="13"/>
        <v>0</v>
      </c>
      <c r="R193" s="60" t="b">
        <f t="shared" si="14"/>
        <v>1</v>
      </c>
    </row>
    <row r="194" spans="1:18" s="60" customFormat="1" ht="12.75" hidden="1">
      <c r="A194" s="59"/>
      <c r="B194" s="82"/>
      <c r="C194" s="83"/>
      <c r="D194" s="83"/>
      <c r="E194" s="49"/>
      <c r="F194" s="83"/>
      <c r="G194" s="83"/>
      <c r="H194" s="234"/>
      <c r="I194" s="234"/>
      <c r="J194" s="255"/>
      <c r="K194" s="255"/>
      <c r="L194" s="48"/>
      <c r="M194" s="247"/>
      <c r="N194" s="71">
        <f t="shared" si="12"/>
      </c>
      <c r="O194" s="84"/>
      <c r="P194" s="59"/>
      <c r="Q194" s="60" t="b">
        <f t="shared" si="13"/>
        <v>0</v>
      </c>
      <c r="R194" s="60" t="b">
        <f t="shared" si="14"/>
        <v>1</v>
      </c>
    </row>
    <row r="195" spans="1:18" s="60" customFormat="1" ht="12.75" hidden="1">
      <c r="A195" s="59"/>
      <c r="B195" s="82"/>
      <c r="C195" s="83"/>
      <c r="D195" s="83"/>
      <c r="E195" s="49"/>
      <c r="F195" s="83"/>
      <c r="G195" s="83"/>
      <c r="H195" s="234"/>
      <c r="I195" s="234"/>
      <c r="J195" s="255"/>
      <c r="K195" s="255"/>
      <c r="L195" s="48"/>
      <c r="M195" s="247"/>
      <c r="N195" s="71">
        <f t="shared" si="12"/>
      </c>
      <c r="O195" s="84"/>
      <c r="P195" s="59"/>
      <c r="Q195" s="60" t="b">
        <f t="shared" si="13"/>
        <v>0</v>
      </c>
      <c r="R195" s="60" t="b">
        <f t="shared" si="14"/>
        <v>1</v>
      </c>
    </row>
    <row r="196" spans="1:18" s="60" customFormat="1" ht="12.75" hidden="1">
      <c r="A196" s="59"/>
      <c r="B196" s="82"/>
      <c r="C196" s="83"/>
      <c r="D196" s="83"/>
      <c r="E196" s="49"/>
      <c r="F196" s="83"/>
      <c r="G196" s="83"/>
      <c r="H196" s="234"/>
      <c r="I196" s="234"/>
      <c r="J196" s="255"/>
      <c r="K196" s="255"/>
      <c r="L196" s="48"/>
      <c r="M196" s="247"/>
      <c r="N196" s="71">
        <f t="shared" si="12"/>
      </c>
      <c r="O196" s="84"/>
      <c r="P196" s="59"/>
      <c r="Q196" s="60" t="b">
        <f t="shared" si="13"/>
        <v>0</v>
      </c>
      <c r="R196" s="60" t="b">
        <f t="shared" si="14"/>
        <v>1</v>
      </c>
    </row>
    <row r="197" spans="1:18" s="60" customFormat="1" ht="12.75" hidden="1">
      <c r="A197" s="59"/>
      <c r="B197" s="82"/>
      <c r="C197" s="83"/>
      <c r="D197" s="83"/>
      <c r="E197" s="49"/>
      <c r="F197" s="83"/>
      <c r="G197" s="83"/>
      <c r="H197" s="234"/>
      <c r="I197" s="234"/>
      <c r="J197" s="255"/>
      <c r="K197" s="255"/>
      <c r="L197" s="48"/>
      <c r="M197" s="247"/>
      <c r="N197" s="71">
        <f t="shared" si="12"/>
      </c>
      <c r="O197" s="84"/>
      <c r="P197" s="59"/>
      <c r="Q197" s="60" t="b">
        <f t="shared" si="13"/>
        <v>0</v>
      </c>
      <c r="R197" s="60" t="b">
        <f t="shared" si="14"/>
        <v>1</v>
      </c>
    </row>
    <row r="198" spans="1:18" s="60" customFormat="1" ht="12.75" hidden="1">
      <c r="A198" s="59"/>
      <c r="B198" s="82"/>
      <c r="C198" s="83"/>
      <c r="D198" s="83"/>
      <c r="E198" s="49"/>
      <c r="F198" s="83"/>
      <c r="G198" s="83"/>
      <c r="H198" s="234"/>
      <c r="I198" s="234"/>
      <c r="J198" s="255"/>
      <c r="K198" s="255"/>
      <c r="L198" s="48"/>
      <c r="M198" s="247"/>
      <c r="N198" s="71">
        <f t="shared" si="12"/>
      </c>
      <c r="O198" s="84"/>
      <c r="P198" s="59"/>
      <c r="Q198" s="60" t="b">
        <f t="shared" si="13"/>
        <v>0</v>
      </c>
      <c r="R198" s="60" t="b">
        <f t="shared" si="14"/>
        <v>1</v>
      </c>
    </row>
    <row r="199" spans="1:18" s="60" customFormat="1" ht="12.75" hidden="1">
      <c r="A199" s="59"/>
      <c r="B199" s="82"/>
      <c r="C199" s="83"/>
      <c r="D199" s="83"/>
      <c r="E199" s="49"/>
      <c r="F199" s="83"/>
      <c r="G199" s="83"/>
      <c r="H199" s="234"/>
      <c r="I199" s="234"/>
      <c r="J199" s="255"/>
      <c r="K199" s="255"/>
      <c r="L199" s="48"/>
      <c r="M199" s="247"/>
      <c r="N199" s="71">
        <f t="shared" si="12"/>
      </c>
      <c r="O199" s="84"/>
      <c r="P199" s="59"/>
      <c r="Q199" s="60" t="b">
        <f t="shared" si="13"/>
        <v>0</v>
      </c>
      <c r="R199" s="60" t="b">
        <f t="shared" si="14"/>
        <v>1</v>
      </c>
    </row>
    <row r="200" spans="1:18" s="60" customFormat="1" ht="12.75" hidden="1">
      <c r="A200" s="59"/>
      <c r="B200" s="82"/>
      <c r="C200" s="83"/>
      <c r="D200" s="83"/>
      <c r="E200" s="49"/>
      <c r="F200" s="83"/>
      <c r="G200" s="83"/>
      <c r="H200" s="234"/>
      <c r="I200" s="234"/>
      <c r="J200" s="255"/>
      <c r="K200" s="255"/>
      <c r="L200" s="48"/>
      <c r="M200" s="247"/>
      <c r="N200" s="71">
        <f t="shared" si="12"/>
      </c>
      <c r="O200" s="84"/>
      <c r="P200" s="59"/>
      <c r="Q200" s="60" t="b">
        <f t="shared" si="13"/>
        <v>0</v>
      </c>
      <c r="R200" s="60" t="b">
        <f t="shared" si="14"/>
        <v>1</v>
      </c>
    </row>
    <row r="201" spans="1:18" s="60" customFormat="1" ht="12.75" hidden="1">
      <c r="A201" s="59"/>
      <c r="B201" s="82"/>
      <c r="C201" s="83"/>
      <c r="D201" s="83"/>
      <c r="E201" s="49"/>
      <c r="F201" s="83"/>
      <c r="G201" s="83"/>
      <c r="H201" s="234"/>
      <c r="I201" s="234"/>
      <c r="J201" s="255"/>
      <c r="K201" s="255"/>
      <c r="L201" s="48"/>
      <c r="M201" s="247"/>
      <c r="N201" s="71">
        <f t="shared" si="12"/>
      </c>
      <c r="O201" s="84"/>
      <c r="P201" s="59"/>
      <c r="Q201" s="60" t="b">
        <f t="shared" si="13"/>
        <v>0</v>
      </c>
      <c r="R201" s="60" t="b">
        <f t="shared" si="14"/>
        <v>1</v>
      </c>
    </row>
    <row r="202" spans="1:18" s="60" customFormat="1" ht="12.75" hidden="1">
      <c r="A202" s="59"/>
      <c r="B202" s="82"/>
      <c r="C202" s="83"/>
      <c r="D202" s="83"/>
      <c r="E202" s="49"/>
      <c r="F202" s="83"/>
      <c r="G202" s="83"/>
      <c r="H202" s="234"/>
      <c r="I202" s="234"/>
      <c r="J202" s="255"/>
      <c r="K202" s="255"/>
      <c r="L202" s="48"/>
      <c r="M202" s="247"/>
      <c r="N202" s="71">
        <f>IF(OR(M202&lt;&gt;"",M202&lt;&gt;0),(J202+K202)/M202,"")</f>
      </c>
      <c r="O202" s="84"/>
      <c r="P202" s="59"/>
      <c r="Q202" s="60" t="b">
        <f t="shared" si="13"/>
        <v>0</v>
      </c>
      <c r="R202" s="60" t="b">
        <f t="shared" si="14"/>
        <v>1</v>
      </c>
    </row>
    <row r="203" spans="1:18" s="60" customFormat="1" ht="12.75" hidden="1">
      <c r="A203" s="59"/>
      <c r="B203" s="82"/>
      <c r="C203" s="83"/>
      <c r="D203" s="83"/>
      <c r="E203" s="49"/>
      <c r="F203" s="83"/>
      <c r="G203" s="83"/>
      <c r="H203" s="234"/>
      <c r="I203" s="234"/>
      <c r="J203" s="255"/>
      <c r="K203" s="255"/>
      <c r="L203" s="48"/>
      <c r="M203" s="247"/>
      <c r="N203" s="71">
        <f>IF(OR(M203&lt;&gt;"",M203&lt;&gt;0),(J203+K203)/M203,"")</f>
      </c>
      <c r="O203" s="84"/>
      <c r="P203" s="59"/>
      <c r="Q203" s="60" t="b">
        <f t="shared" si="13"/>
        <v>0</v>
      </c>
      <c r="R203" s="60" t="b">
        <f>AND(B202="",NOT(Q203))</f>
        <v>1</v>
      </c>
    </row>
    <row r="204" spans="1:18" s="60" customFormat="1" ht="12.75" hidden="1">
      <c r="A204" s="59"/>
      <c r="B204" s="82"/>
      <c r="C204" s="83"/>
      <c r="D204" s="83"/>
      <c r="E204" s="49"/>
      <c r="F204" s="83"/>
      <c r="G204" s="83"/>
      <c r="H204" s="234"/>
      <c r="I204" s="234"/>
      <c r="J204" s="255"/>
      <c r="K204" s="255"/>
      <c r="L204" s="48"/>
      <c r="M204" s="247"/>
      <c r="N204" s="71">
        <f>IF(OR(M204&lt;&gt;"",M204&lt;&gt;0),(J204+K204)/M204,"")</f>
      </c>
      <c r="O204" s="84"/>
      <c r="P204" s="59"/>
      <c r="Q204" s="60" t="b">
        <f t="shared" si="13"/>
        <v>0</v>
      </c>
      <c r="R204" s="60" t="b">
        <f>AND(B203="",NOT(Q204))</f>
        <v>1</v>
      </c>
    </row>
    <row r="205" spans="1:18" s="60" customFormat="1" ht="12.75" hidden="1">
      <c r="A205" s="59"/>
      <c r="B205" s="82"/>
      <c r="C205" s="83"/>
      <c r="D205" s="83"/>
      <c r="E205" s="49"/>
      <c r="F205" s="83"/>
      <c r="G205" s="83"/>
      <c r="H205" s="234"/>
      <c r="I205" s="234"/>
      <c r="J205" s="255"/>
      <c r="K205" s="255"/>
      <c r="L205" s="48"/>
      <c r="M205" s="247"/>
      <c r="N205" s="71">
        <f>IF(OR(M205&lt;&gt;"",M205&lt;&gt;0),(J205+K205)/M205,"")</f>
      </c>
      <c r="O205" s="84"/>
      <c r="P205" s="59"/>
      <c r="Q205" s="60" t="b">
        <f t="shared" si="13"/>
        <v>0</v>
      </c>
      <c r="R205" s="60" t="b">
        <f>AND(B204="",NOT(Q205))</f>
        <v>1</v>
      </c>
    </row>
    <row r="206" spans="1:18" s="60" customFormat="1" ht="12.75" hidden="1">
      <c r="A206" s="59"/>
      <c r="B206" s="82"/>
      <c r="C206" s="83"/>
      <c r="D206" s="83"/>
      <c r="E206" s="49"/>
      <c r="F206" s="83"/>
      <c r="G206" s="83"/>
      <c r="H206" s="234"/>
      <c r="I206" s="234"/>
      <c r="J206" s="255"/>
      <c r="K206" s="255"/>
      <c r="L206" s="48"/>
      <c r="M206" s="247"/>
      <c r="N206" s="71">
        <f>IF(OR(M206&lt;&gt;"",M206&lt;&gt;0),(J206+K206)/M206,"")</f>
      </c>
      <c r="O206" s="84"/>
      <c r="P206" s="59"/>
      <c r="Q206" s="60" t="b">
        <f t="shared" si="13"/>
        <v>0</v>
      </c>
      <c r="R206" s="60" t="b">
        <f>AND(B205="",NOT(Q206))</f>
        <v>1</v>
      </c>
    </row>
    <row r="207" spans="1:17" s="74" customFormat="1" ht="12.75">
      <c r="A207" s="72"/>
      <c r="B207" s="332" t="s">
        <v>126</v>
      </c>
      <c r="C207" s="333"/>
      <c r="D207" s="333"/>
      <c r="E207" s="333"/>
      <c r="F207" s="333"/>
      <c r="G207" s="333"/>
      <c r="H207" s="333"/>
      <c r="I207" s="333"/>
      <c r="J207" s="333"/>
      <c r="K207" s="333"/>
      <c r="L207" s="333"/>
      <c r="M207" s="333"/>
      <c r="N207" s="93">
        <f>SUM(N138:N206)</f>
        <v>0</v>
      </c>
      <c r="O207" s="94"/>
      <c r="P207" s="59"/>
      <c r="Q207" s="60"/>
    </row>
    <row r="208" spans="1:16" s="60" customFormat="1" ht="12.75">
      <c r="A208" s="59"/>
      <c r="B208" s="351" t="s">
        <v>145</v>
      </c>
      <c r="C208" s="352"/>
      <c r="D208" s="352"/>
      <c r="E208" s="352"/>
      <c r="F208" s="352"/>
      <c r="G208" s="352"/>
      <c r="H208" s="352"/>
      <c r="I208" s="352"/>
      <c r="J208" s="352"/>
      <c r="K208" s="352"/>
      <c r="L208" s="352"/>
      <c r="M208" s="352"/>
      <c r="N208" s="357"/>
      <c r="O208" s="353"/>
      <c r="P208" s="59"/>
    </row>
    <row r="209" spans="1:17" s="60" customFormat="1" ht="12.75">
      <c r="A209" s="59"/>
      <c r="B209" s="85"/>
      <c r="C209" s="86"/>
      <c r="D209" s="86"/>
      <c r="E209" s="79"/>
      <c r="F209" s="86"/>
      <c r="G209" s="86"/>
      <c r="H209" s="233"/>
      <c r="I209" s="233"/>
      <c r="J209" s="256"/>
      <c r="K209" s="256"/>
      <c r="L209" s="87"/>
      <c r="M209" s="248"/>
      <c r="N209" s="71">
        <f aca="true" t="shared" si="15" ref="N209:N252">IF(OR(M209&lt;&gt;"",M209&lt;&gt;0),(J209+K209)/M209,"")</f>
      </c>
      <c r="O209" s="88"/>
      <c r="P209" s="59"/>
      <c r="Q209" s="60" t="b">
        <f aca="true" t="shared" si="16" ref="Q209:Q252">AND(OR(B209="",C209="",D209="",E209="",F209="",G209="",H209="",I209="",J209="",K209="",L209="",M209=""),B209&amp;C209&amp;D209&amp;E209&amp;F209&amp;G209&amp;H209&amp;I209&amp;J209&amp;K209&amp;L209&amp;M209&amp;O209&lt;&gt;"")</f>
        <v>0</v>
      </c>
    </row>
    <row r="210" spans="1:18" s="60" customFormat="1" ht="12.75" hidden="1">
      <c r="A210" s="59"/>
      <c r="B210" s="85"/>
      <c r="C210" s="86"/>
      <c r="D210" s="86"/>
      <c r="E210" s="79"/>
      <c r="F210" s="86"/>
      <c r="G210" s="86"/>
      <c r="H210" s="233"/>
      <c r="I210" s="233"/>
      <c r="J210" s="256"/>
      <c r="K210" s="256"/>
      <c r="L210" s="87"/>
      <c r="M210" s="248"/>
      <c r="N210" s="71">
        <f t="shared" si="15"/>
      </c>
      <c r="O210" s="88"/>
      <c r="P210" s="59"/>
      <c r="Q210" s="60" t="b">
        <f t="shared" si="16"/>
        <v>0</v>
      </c>
      <c r="R210" s="60" t="b">
        <f aca="true" t="shared" si="17" ref="R210:R252">AND(B209="",NOT(Q210))</f>
        <v>1</v>
      </c>
    </row>
    <row r="211" spans="1:18" s="60" customFormat="1" ht="12.75" hidden="1">
      <c r="A211" s="59"/>
      <c r="B211" s="85"/>
      <c r="C211" s="86"/>
      <c r="D211" s="86"/>
      <c r="E211" s="79"/>
      <c r="F211" s="86"/>
      <c r="G211" s="86"/>
      <c r="H211" s="233"/>
      <c r="I211" s="233"/>
      <c r="J211" s="256"/>
      <c r="K211" s="256"/>
      <c r="L211" s="87"/>
      <c r="M211" s="248"/>
      <c r="N211" s="71">
        <f t="shared" si="15"/>
      </c>
      <c r="O211" s="88"/>
      <c r="P211" s="59"/>
      <c r="Q211" s="60" t="b">
        <f t="shared" si="16"/>
        <v>0</v>
      </c>
      <c r="R211" s="60" t="b">
        <f t="shared" si="17"/>
        <v>1</v>
      </c>
    </row>
    <row r="212" spans="1:18" s="60" customFormat="1" ht="12.75" hidden="1">
      <c r="A212" s="59"/>
      <c r="B212" s="85"/>
      <c r="C212" s="86"/>
      <c r="D212" s="86"/>
      <c r="E212" s="79"/>
      <c r="F212" s="86"/>
      <c r="G212" s="86"/>
      <c r="H212" s="233"/>
      <c r="I212" s="233"/>
      <c r="J212" s="256"/>
      <c r="K212" s="256"/>
      <c r="L212" s="87"/>
      <c r="M212" s="248"/>
      <c r="N212" s="71">
        <f t="shared" si="15"/>
      </c>
      <c r="O212" s="88"/>
      <c r="P212" s="59"/>
      <c r="Q212" s="60" t="b">
        <f t="shared" si="16"/>
        <v>0</v>
      </c>
      <c r="R212" s="60" t="b">
        <f t="shared" si="17"/>
        <v>1</v>
      </c>
    </row>
    <row r="213" spans="1:18" s="60" customFormat="1" ht="12.75" hidden="1">
      <c r="A213" s="59"/>
      <c r="B213" s="85"/>
      <c r="C213" s="86"/>
      <c r="D213" s="86"/>
      <c r="E213" s="79"/>
      <c r="F213" s="86"/>
      <c r="G213" s="86"/>
      <c r="H213" s="233"/>
      <c r="I213" s="233"/>
      <c r="J213" s="256"/>
      <c r="K213" s="256"/>
      <c r="L213" s="87"/>
      <c r="M213" s="248"/>
      <c r="N213" s="71">
        <f t="shared" si="15"/>
      </c>
      <c r="O213" s="88"/>
      <c r="P213" s="59"/>
      <c r="Q213" s="60" t="b">
        <f t="shared" si="16"/>
        <v>0</v>
      </c>
      <c r="R213" s="60" t="b">
        <f t="shared" si="17"/>
        <v>1</v>
      </c>
    </row>
    <row r="214" spans="1:18" s="60" customFormat="1" ht="12.75" hidden="1">
      <c r="A214" s="59"/>
      <c r="B214" s="85"/>
      <c r="C214" s="86"/>
      <c r="D214" s="86"/>
      <c r="E214" s="79"/>
      <c r="F214" s="86"/>
      <c r="G214" s="86"/>
      <c r="H214" s="233"/>
      <c r="I214" s="233"/>
      <c r="J214" s="256"/>
      <c r="K214" s="256"/>
      <c r="L214" s="87"/>
      <c r="M214" s="248"/>
      <c r="N214" s="71">
        <f t="shared" si="15"/>
      </c>
      <c r="O214" s="88"/>
      <c r="P214" s="59"/>
      <c r="Q214" s="60" t="b">
        <f t="shared" si="16"/>
        <v>0</v>
      </c>
      <c r="R214" s="60" t="b">
        <f t="shared" si="17"/>
        <v>1</v>
      </c>
    </row>
    <row r="215" spans="1:18" s="60" customFormat="1" ht="12.75" hidden="1">
      <c r="A215" s="59"/>
      <c r="B215" s="85"/>
      <c r="C215" s="86"/>
      <c r="D215" s="86"/>
      <c r="E215" s="79"/>
      <c r="F215" s="86"/>
      <c r="G215" s="86"/>
      <c r="H215" s="233"/>
      <c r="I215" s="233"/>
      <c r="J215" s="256"/>
      <c r="K215" s="256"/>
      <c r="L215" s="87"/>
      <c r="M215" s="248"/>
      <c r="N215" s="71">
        <f t="shared" si="15"/>
      </c>
      <c r="O215" s="88"/>
      <c r="P215" s="59"/>
      <c r="Q215" s="60" t="b">
        <f t="shared" si="16"/>
        <v>0</v>
      </c>
      <c r="R215" s="60" t="b">
        <f t="shared" si="17"/>
        <v>1</v>
      </c>
    </row>
    <row r="216" spans="1:18" s="60" customFormat="1" ht="12.75" hidden="1">
      <c r="A216" s="59"/>
      <c r="B216" s="85"/>
      <c r="C216" s="86"/>
      <c r="D216" s="86"/>
      <c r="E216" s="79"/>
      <c r="F216" s="86"/>
      <c r="G216" s="86"/>
      <c r="H216" s="233"/>
      <c r="I216" s="233"/>
      <c r="J216" s="256"/>
      <c r="K216" s="256"/>
      <c r="L216" s="87"/>
      <c r="M216" s="248"/>
      <c r="N216" s="71">
        <f t="shared" si="15"/>
      </c>
      <c r="O216" s="88"/>
      <c r="P216" s="59"/>
      <c r="Q216" s="60" t="b">
        <f t="shared" si="16"/>
        <v>0</v>
      </c>
      <c r="R216" s="60" t="b">
        <f t="shared" si="17"/>
        <v>1</v>
      </c>
    </row>
    <row r="217" spans="1:18" s="60" customFormat="1" ht="12.75" hidden="1">
      <c r="A217" s="59"/>
      <c r="B217" s="85"/>
      <c r="C217" s="86"/>
      <c r="D217" s="86"/>
      <c r="E217" s="79"/>
      <c r="F217" s="86"/>
      <c r="G217" s="86"/>
      <c r="H217" s="233"/>
      <c r="I217" s="233"/>
      <c r="J217" s="256"/>
      <c r="K217" s="256"/>
      <c r="L217" s="87"/>
      <c r="M217" s="248"/>
      <c r="N217" s="71">
        <f t="shared" si="15"/>
      </c>
      <c r="O217" s="88"/>
      <c r="P217" s="59"/>
      <c r="Q217" s="60" t="b">
        <f t="shared" si="16"/>
        <v>0</v>
      </c>
      <c r="R217" s="60" t="b">
        <f t="shared" si="17"/>
        <v>1</v>
      </c>
    </row>
    <row r="218" spans="1:18" s="60" customFormat="1" ht="12.75" hidden="1">
      <c r="A218" s="59"/>
      <c r="B218" s="85"/>
      <c r="C218" s="86"/>
      <c r="D218" s="86"/>
      <c r="E218" s="79"/>
      <c r="F218" s="86"/>
      <c r="G218" s="86"/>
      <c r="H218" s="233"/>
      <c r="I218" s="233"/>
      <c r="J218" s="256"/>
      <c r="K218" s="256"/>
      <c r="L218" s="87"/>
      <c r="M218" s="248"/>
      <c r="N218" s="71">
        <f t="shared" si="15"/>
      </c>
      <c r="O218" s="88"/>
      <c r="P218" s="59"/>
      <c r="Q218" s="60" t="b">
        <f t="shared" si="16"/>
        <v>0</v>
      </c>
      <c r="R218" s="60" t="b">
        <f t="shared" si="17"/>
        <v>1</v>
      </c>
    </row>
    <row r="219" spans="1:18" s="60" customFormat="1" ht="12.75" hidden="1">
      <c r="A219" s="59"/>
      <c r="B219" s="85"/>
      <c r="C219" s="86"/>
      <c r="D219" s="86"/>
      <c r="E219" s="79"/>
      <c r="F219" s="86"/>
      <c r="G219" s="86"/>
      <c r="H219" s="233"/>
      <c r="I219" s="233"/>
      <c r="J219" s="256"/>
      <c r="K219" s="256"/>
      <c r="L219" s="87"/>
      <c r="M219" s="248"/>
      <c r="N219" s="71">
        <f t="shared" si="15"/>
      </c>
      <c r="O219" s="88"/>
      <c r="P219" s="59"/>
      <c r="Q219" s="60" t="b">
        <f t="shared" si="16"/>
        <v>0</v>
      </c>
      <c r="R219" s="60" t="b">
        <f t="shared" si="17"/>
        <v>1</v>
      </c>
    </row>
    <row r="220" spans="1:18" s="60" customFormat="1" ht="12.75" hidden="1">
      <c r="A220" s="59"/>
      <c r="B220" s="85"/>
      <c r="C220" s="86"/>
      <c r="D220" s="86"/>
      <c r="E220" s="79"/>
      <c r="F220" s="86"/>
      <c r="G220" s="86"/>
      <c r="H220" s="233"/>
      <c r="I220" s="233"/>
      <c r="J220" s="256"/>
      <c r="K220" s="256"/>
      <c r="L220" s="87"/>
      <c r="M220" s="248"/>
      <c r="N220" s="71">
        <f t="shared" si="15"/>
      </c>
      <c r="O220" s="88"/>
      <c r="P220" s="59"/>
      <c r="Q220" s="60" t="b">
        <f t="shared" si="16"/>
        <v>0</v>
      </c>
      <c r="R220" s="60" t="b">
        <f t="shared" si="17"/>
        <v>1</v>
      </c>
    </row>
    <row r="221" spans="1:18" s="60" customFormat="1" ht="12.75" hidden="1">
      <c r="A221" s="59"/>
      <c r="B221" s="85"/>
      <c r="C221" s="86"/>
      <c r="D221" s="86"/>
      <c r="E221" s="79"/>
      <c r="F221" s="86"/>
      <c r="G221" s="86"/>
      <c r="H221" s="233"/>
      <c r="I221" s="233"/>
      <c r="J221" s="256"/>
      <c r="K221" s="256"/>
      <c r="L221" s="87"/>
      <c r="M221" s="248"/>
      <c r="N221" s="71">
        <f t="shared" si="15"/>
      </c>
      <c r="O221" s="88"/>
      <c r="P221" s="59"/>
      <c r="Q221" s="60" t="b">
        <f t="shared" si="16"/>
        <v>0</v>
      </c>
      <c r="R221" s="60" t="b">
        <f t="shared" si="17"/>
        <v>1</v>
      </c>
    </row>
    <row r="222" spans="1:18" s="60" customFormat="1" ht="12.75" hidden="1">
      <c r="A222" s="59"/>
      <c r="B222" s="85"/>
      <c r="C222" s="86"/>
      <c r="D222" s="86"/>
      <c r="E222" s="79"/>
      <c r="F222" s="86"/>
      <c r="G222" s="86"/>
      <c r="H222" s="233"/>
      <c r="I222" s="233"/>
      <c r="J222" s="256"/>
      <c r="K222" s="256"/>
      <c r="L222" s="87"/>
      <c r="M222" s="248"/>
      <c r="N222" s="71">
        <f t="shared" si="15"/>
      </c>
      <c r="O222" s="88"/>
      <c r="P222" s="59"/>
      <c r="Q222" s="60" t="b">
        <f t="shared" si="16"/>
        <v>0</v>
      </c>
      <c r="R222" s="60" t="b">
        <f t="shared" si="17"/>
        <v>1</v>
      </c>
    </row>
    <row r="223" spans="1:18" s="60" customFormat="1" ht="12.75" hidden="1">
      <c r="A223" s="59"/>
      <c r="B223" s="85"/>
      <c r="C223" s="86"/>
      <c r="D223" s="86"/>
      <c r="E223" s="79"/>
      <c r="F223" s="86"/>
      <c r="G223" s="86"/>
      <c r="H223" s="233"/>
      <c r="I223" s="233"/>
      <c r="J223" s="256"/>
      <c r="K223" s="256"/>
      <c r="L223" s="87"/>
      <c r="M223" s="248"/>
      <c r="N223" s="71">
        <f t="shared" si="15"/>
      </c>
      <c r="O223" s="88"/>
      <c r="P223" s="59"/>
      <c r="Q223" s="60" t="b">
        <f t="shared" si="16"/>
        <v>0</v>
      </c>
      <c r="R223" s="60" t="b">
        <f t="shared" si="17"/>
        <v>1</v>
      </c>
    </row>
    <row r="224" spans="1:18" s="60" customFormat="1" ht="12.75" hidden="1">
      <c r="A224" s="59"/>
      <c r="B224" s="85"/>
      <c r="C224" s="86"/>
      <c r="D224" s="86"/>
      <c r="E224" s="79"/>
      <c r="F224" s="86"/>
      <c r="G224" s="86"/>
      <c r="H224" s="233"/>
      <c r="I224" s="233"/>
      <c r="J224" s="256"/>
      <c r="K224" s="256"/>
      <c r="L224" s="87"/>
      <c r="M224" s="248"/>
      <c r="N224" s="71">
        <f t="shared" si="15"/>
      </c>
      <c r="O224" s="88"/>
      <c r="P224" s="59"/>
      <c r="Q224" s="60" t="b">
        <f t="shared" si="16"/>
        <v>0</v>
      </c>
      <c r="R224" s="60" t="b">
        <f t="shared" si="17"/>
        <v>1</v>
      </c>
    </row>
    <row r="225" spans="1:18" s="60" customFormat="1" ht="12.75" hidden="1">
      <c r="A225" s="59"/>
      <c r="B225" s="85"/>
      <c r="C225" s="86"/>
      <c r="D225" s="86"/>
      <c r="E225" s="79"/>
      <c r="F225" s="86"/>
      <c r="G225" s="86"/>
      <c r="H225" s="233"/>
      <c r="I225" s="233"/>
      <c r="J225" s="256"/>
      <c r="K225" s="256"/>
      <c r="L225" s="87"/>
      <c r="M225" s="248"/>
      <c r="N225" s="71">
        <f t="shared" si="15"/>
      </c>
      <c r="O225" s="88"/>
      <c r="P225" s="59"/>
      <c r="Q225" s="60" t="b">
        <f t="shared" si="16"/>
        <v>0</v>
      </c>
      <c r="R225" s="60" t="b">
        <f t="shared" si="17"/>
        <v>1</v>
      </c>
    </row>
    <row r="226" spans="1:18" s="60" customFormat="1" ht="12.75" hidden="1">
      <c r="A226" s="59"/>
      <c r="B226" s="85"/>
      <c r="C226" s="86"/>
      <c r="D226" s="86"/>
      <c r="E226" s="79"/>
      <c r="F226" s="86"/>
      <c r="G226" s="86"/>
      <c r="H226" s="233"/>
      <c r="I226" s="233"/>
      <c r="J226" s="256"/>
      <c r="K226" s="256"/>
      <c r="L226" s="87"/>
      <c r="M226" s="248"/>
      <c r="N226" s="71">
        <f t="shared" si="15"/>
      </c>
      <c r="O226" s="88"/>
      <c r="P226" s="59"/>
      <c r="Q226" s="60" t="b">
        <f t="shared" si="16"/>
        <v>0</v>
      </c>
      <c r="R226" s="60" t="b">
        <f t="shared" si="17"/>
        <v>1</v>
      </c>
    </row>
    <row r="227" spans="1:18" s="60" customFormat="1" ht="12.75" hidden="1">
      <c r="A227" s="59"/>
      <c r="B227" s="85"/>
      <c r="C227" s="86"/>
      <c r="D227" s="86"/>
      <c r="E227" s="79"/>
      <c r="F227" s="86"/>
      <c r="G227" s="86"/>
      <c r="H227" s="233"/>
      <c r="I227" s="233"/>
      <c r="J227" s="256"/>
      <c r="K227" s="256"/>
      <c r="L227" s="87"/>
      <c r="M227" s="248"/>
      <c r="N227" s="71">
        <f t="shared" si="15"/>
      </c>
      <c r="O227" s="88"/>
      <c r="P227" s="59"/>
      <c r="Q227" s="60" t="b">
        <f t="shared" si="16"/>
        <v>0</v>
      </c>
      <c r="R227" s="60" t="b">
        <f t="shared" si="17"/>
        <v>1</v>
      </c>
    </row>
    <row r="228" spans="1:18" s="60" customFormat="1" ht="12.75" hidden="1">
      <c r="A228" s="59"/>
      <c r="B228" s="85"/>
      <c r="C228" s="86"/>
      <c r="D228" s="86"/>
      <c r="E228" s="79"/>
      <c r="F228" s="86"/>
      <c r="G228" s="86"/>
      <c r="H228" s="233"/>
      <c r="I228" s="233"/>
      <c r="J228" s="256"/>
      <c r="K228" s="256"/>
      <c r="L228" s="87"/>
      <c r="M228" s="248"/>
      <c r="N228" s="71">
        <f t="shared" si="15"/>
      </c>
      <c r="O228" s="88"/>
      <c r="P228" s="59"/>
      <c r="Q228" s="60" t="b">
        <f t="shared" si="16"/>
        <v>0</v>
      </c>
      <c r="R228" s="60" t="b">
        <f t="shared" si="17"/>
        <v>1</v>
      </c>
    </row>
    <row r="229" spans="1:18" s="60" customFormat="1" ht="12.75" hidden="1">
      <c r="A229" s="59"/>
      <c r="B229" s="85"/>
      <c r="C229" s="86"/>
      <c r="D229" s="86"/>
      <c r="E229" s="79"/>
      <c r="F229" s="86"/>
      <c r="G229" s="86"/>
      <c r="H229" s="233"/>
      <c r="I229" s="233"/>
      <c r="J229" s="256"/>
      <c r="K229" s="256"/>
      <c r="L229" s="87"/>
      <c r="M229" s="248"/>
      <c r="N229" s="71">
        <f t="shared" si="15"/>
      </c>
      <c r="O229" s="88"/>
      <c r="P229" s="59"/>
      <c r="Q229" s="60" t="b">
        <f t="shared" si="16"/>
        <v>0</v>
      </c>
      <c r="R229" s="60" t="b">
        <f t="shared" si="17"/>
        <v>1</v>
      </c>
    </row>
    <row r="230" spans="1:18" s="60" customFormat="1" ht="12.75" hidden="1">
      <c r="A230" s="59"/>
      <c r="B230" s="85"/>
      <c r="C230" s="86"/>
      <c r="D230" s="86"/>
      <c r="E230" s="79"/>
      <c r="F230" s="86"/>
      <c r="G230" s="86"/>
      <c r="H230" s="233"/>
      <c r="I230" s="233"/>
      <c r="J230" s="256"/>
      <c r="K230" s="256"/>
      <c r="L230" s="87"/>
      <c r="M230" s="248"/>
      <c r="N230" s="71">
        <f t="shared" si="15"/>
      </c>
      <c r="O230" s="88"/>
      <c r="P230" s="59"/>
      <c r="Q230" s="60" t="b">
        <f t="shared" si="16"/>
        <v>0</v>
      </c>
      <c r="R230" s="60" t="b">
        <f t="shared" si="17"/>
        <v>1</v>
      </c>
    </row>
    <row r="231" spans="1:18" s="60" customFormat="1" ht="12.75" hidden="1">
      <c r="A231" s="59"/>
      <c r="B231" s="85"/>
      <c r="C231" s="86"/>
      <c r="D231" s="86"/>
      <c r="E231" s="79"/>
      <c r="F231" s="86"/>
      <c r="G231" s="86"/>
      <c r="H231" s="233"/>
      <c r="I231" s="233"/>
      <c r="J231" s="256"/>
      <c r="K231" s="256"/>
      <c r="L231" s="87"/>
      <c r="M231" s="248"/>
      <c r="N231" s="71">
        <f t="shared" si="15"/>
      </c>
      <c r="O231" s="88"/>
      <c r="P231" s="59"/>
      <c r="Q231" s="60" t="b">
        <f t="shared" si="16"/>
        <v>0</v>
      </c>
      <c r="R231" s="60" t="b">
        <f t="shared" si="17"/>
        <v>1</v>
      </c>
    </row>
    <row r="232" spans="1:18" s="60" customFormat="1" ht="12.75" hidden="1">
      <c r="A232" s="59"/>
      <c r="B232" s="85"/>
      <c r="C232" s="86"/>
      <c r="D232" s="86"/>
      <c r="E232" s="79"/>
      <c r="F232" s="86"/>
      <c r="G232" s="86"/>
      <c r="H232" s="233"/>
      <c r="I232" s="233"/>
      <c r="J232" s="256"/>
      <c r="K232" s="256"/>
      <c r="L232" s="87"/>
      <c r="M232" s="248"/>
      <c r="N232" s="71">
        <f t="shared" si="15"/>
      </c>
      <c r="O232" s="88"/>
      <c r="P232" s="59"/>
      <c r="Q232" s="60" t="b">
        <f t="shared" si="16"/>
        <v>0</v>
      </c>
      <c r="R232" s="60" t="b">
        <f t="shared" si="17"/>
        <v>1</v>
      </c>
    </row>
    <row r="233" spans="1:18" s="60" customFormat="1" ht="12.75" hidden="1">
      <c r="A233" s="59"/>
      <c r="B233" s="85"/>
      <c r="C233" s="86"/>
      <c r="D233" s="86"/>
      <c r="E233" s="79"/>
      <c r="F233" s="86"/>
      <c r="G233" s="86"/>
      <c r="H233" s="233"/>
      <c r="I233" s="233"/>
      <c r="J233" s="256"/>
      <c r="K233" s="256"/>
      <c r="L233" s="87"/>
      <c r="M233" s="248"/>
      <c r="N233" s="71">
        <f t="shared" si="15"/>
      </c>
      <c r="O233" s="88"/>
      <c r="P233" s="59"/>
      <c r="Q233" s="60" t="b">
        <f t="shared" si="16"/>
        <v>0</v>
      </c>
      <c r="R233" s="60" t="b">
        <f t="shared" si="17"/>
        <v>1</v>
      </c>
    </row>
    <row r="234" spans="1:18" s="60" customFormat="1" ht="12.75" hidden="1">
      <c r="A234" s="59"/>
      <c r="B234" s="85"/>
      <c r="C234" s="86"/>
      <c r="D234" s="86"/>
      <c r="E234" s="79"/>
      <c r="F234" s="86"/>
      <c r="G234" s="86"/>
      <c r="H234" s="233"/>
      <c r="I234" s="233"/>
      <c r="J234" s="256"/>
      <c r="K234" s="256"/>
      <c r="L234" s="87"/>
      <c r="M234" s="248"/>
      <c r="N234" s="71">
        <f t="shared" si="15"/>
      </c>
      <c r="O234" s="88"/>
      <c r="P234" s="59"/>
      <c r="Q234" s="60" t="b">
        <f t="shared" si="16"/>
        <v>0</v>
      </c>
      <c r="R234" s="60" t="b">
        <f t="shared" si="17"/>
        <v>1</v>
      </c>
    </row>
    <row r="235" spans="1:18" s="60" customFormat="1" ht="12.75" hidden="1">
      <c r="A235" s="59"/>
      <c r="B235" s="85"/>
      <c r="C235" s="86"/>
      <c r="D235" s="86"/>
      <c r="E235" s="79"/>
      <c r="F235" s="86"/>
      <c r="G235" s="86"/>
      <c r="H235" s="233"/>
      <c r="I235" s="233"/>
      <c r="J235" s="256"/>
      <c r="K235" s="256"/>
      <c r="L235" s="87"/>
      <c r="M235" s="248"/>
      <c r="N235" s="71">
        <f t="shared" si="15"/>
      </c>
      <c r="O235" s="88"/>
      <c r="P235" s="59"/>
      <c r="Q235" s="60" t="b">
        <f t="shared" si="16"/>
        <v>0</v>
      </c>
      <c r="R235" s="60" t="b">
        <f t="shared" si="17"/>
        <v>1</v>
      </c>
    </row>
    <row r="236" spans="1:18" s="60" customFormat="1" ht="12.75" hidden="1">
      <c r="A236" s="59"/>
      <c r="B236" s="85"/>
      <c r="C236" s="86"/>
      <c r="D236" s="86"/>
      <c r="E236" s="79"/>
      <c r="F236" s="86"/>
      <c r="G236" s="86"/>
      <c r="H236" s="233"/>
      <c r="I236" s="233"/>
      <c r="J236" s="256"/>
      <c r="K236" s="256"/>
      <c r="L236" s="87"/>
      <c r="M236" s="248"/>
      <c r="N236" s="71">
        <f t="shared" si="15"/>
      </c>
      <c r="O236" s="88"/>
      <c r="P236" s="59"/>
      <c r="Q236" s="60" t="b">
        <f t="shared" si="16"/>
        <v>0</v>
      </c>
      <c r="R236" s="60" t="b">
        <f t="shared" si="17"/>
        <v>1</v>
      </c>
    </row>
    <row r="237" spans="1:18" s="60" customFormat="1" ht="12.75" hidden="1">
      <c r="A237" s="59"/>
      <c r="B237" s="85"/>
      <c r="C237" s="86"/>
      <c r="D237" s="86"/>
      <c r="E237" s="79"/>
      <c r="F237" s="86"/>
      <c r="G237" s="86"/>
      <c r="H237" s="233"/>
      <c r="I237" s="233"/>
      <c r="J237" s="256"/>
      <c r="K237" s="256"/>
      <c r="L237" s="87"/>
      <c r="M237" s="248"/>
      <c r="N237" s="71">
        <f t="shared" si="15"/>
      </c>
      <c r="O237" s="88"/>
      <c r="P237" s="59"/>
      <c r="Q237" s="60" t="b">
        <f t="shared" si="16"/>
        <v>0</v>
      </c>
      <c r="R237" s="60" t="b">
        <f t="shared" si="17"/>
        <v>1</v>
      </c>
    </row>
    <row r="238" spans="1:18" s="60" customFormat="1" ht="12.75" hidden="1">
      <c r="A238" s="59"/>
      <c r="B238" s="85"/>
      <c r="C238" s="86"/>
      <c r="D238" s="86"/>
      <c r="E238" s="79"/>
      <c r="F238" s="86"/>
      <c r="G238" s="86"/>
      <c r="H238" s="233"/>
      <c r="I238" s="233"/>
      <c r="J238" s="256"/>
      <c r="K238" s="256"/>
      <c r="L238" s="87"/>
      <c r="M238" s="248"/>
      <c r="N238" s="71">
        <f t="shared" si="15"/>
      </c>
      <c r="O238" s="88"/>
      <c r="P238" s="59"/>
      <c r="Q238" s="60" t="b">
        <f t="shared" si="16"/>
        <v>0</v>
      </c>
      <c r="R238" s="60" t="b">
        <f t="shared" si="17"/>
        <v>1</v>
      </c>
    </row>
    <row r="239" spans="1:18" s="60" customFormat="1" ht="12.75" hidden="1">
      <c r="A239" s="59"/>
      <c r="B239" s="85"/>
      <c r="C239" s="86"/>
      <c r="D239" s="86"/>
      <c r="E239" s="79"/>
      <c r="F239" s="86"/>
      <c r="G239" s="86"/>
      <c r="H239" s="233"/>
      <c r="I239" s="233"/>
      <c r="J239" s="256"/>
      <c r="K239" s="256"/>
      <c r="L239" s="87"/>
      <c r="M239" s="248"/>
      <c r="N239" s="71">
        <f t="shared" si="15"/>
      </c>
      <c r="O239" s="88"/>
      <c r="P239" s="59"/>
      <c r="Q239" s="60" t="b">
        <f t="shared" si="16"/>
        <v>0</v>
      </c>
      <c r="R239" s="60" t="b">
        <f t="shared" si="17"/>
        <v>1</v>
      </c>
    </row>
    <row r="240" spans="1:18" s="60" customFormat="1" ht="12.75" hidden="1">
      <c r="A240" s="59"/>
      <c r="B240" s="85"/>
      <c r="C240" s="86"/>
      <c r="D240" s="86"/>
      <c r="E240" s="79"/>
      <c r="F240" s="86"/>
      <c r="G240" s="86"/>
      <c r="H240" s="233"/>
      <c r="I240" s="233"/>
      <c r="J240" s="256"/>
      <c r="K240" s="256"/>
      <c r="L240" s="87"/>
      <c r="M240" s="248"/>
      <c r="N240" s="71">
        <f t="shared" si="15"/>
      </c>
      <c r="O240" s="88"/>
      <c r="P240" s="59"/>
      <c r="Q240" s="60" t="b">
        <f t="shared" si="16"/>
        <v>0</v>
      </c>
      <c r="R240" s="60" t="b">
        <f t="shared" si="17"/>
        <v>1</v>
      </c>
    </row>
    <row r="241" spans="1:18" s="60" customFormat="1" ht="12.75" hidden="1">
      <c r="A241" s="59"/>
      <c r="B241" s="85"/>
      <c r="C241" s="86"/>
      <c r="D241" s="86"/>
      <c r="E241" s="79"/>
      <c r="F241" s="86"/>
      <c r="G241" s="86"/>
      <c r="H241" s="233"/>
      <c r="I241" s="233"/>
      <c r="J241" s="256"/>
      <c r="K241" s="256"/>
      <c r="L241" s="87"/>
      <c r="M241" s="248"/>
      <c r="N241" s="71">
        <f t="shared" si="15"/>
      </c>
      <c r="O241" s="88"/>
      <c r="P241" s="59"/>
      <c r="Q241" s="60" t="b">
        <f t="shared" si="16"/>
        <v>0</v>
      </c>
      <c r="R241" s="60" t="b">
        <f t="shared" si="17"/>
        <v>1</v>
      </c>
    </row>
    <row r="242" spans="1:18" s="60" customFormat="1" ht="12.75" hidden="1">
      <c r="A242" s="59"/>
      <c r="B242" s="85"/>
      <c r="C242" s="86"/>
      <c r="D242" s="86"/>
      <c r="E242" s="79"/>
      <c r="F242" s="86"/>
      <c r="G242" s="86"/>
      <c r="H242" s="233"/>
      <c r="I242" s="233"/>
      <c r="J242" s="256"/>
      <c r="K242" s="256"/>
      <c r="L242" s="87"/>
      <c r="M242" s="248"/>
      <c r="N242" s="71">
        <f t="shared" si="15"/>
      </c>
      <c r="O242" s="88"/>
      <c r="P242" s="59"/>
      <c r="Q242" s="60" t="b">
        <f t="shared" si="16"/>
        <v>0</v>
      </c>
      <c r="R242" s="60" t="b">
        <f t="shared" si="17"/>
        <v>1</v>
      </c>
    </row>
    <row r="243" spans="1:18" s="60" customFormat="1" ht="12.75" hidden="1">
      <c r="A243" s="59"/>
      <c r="B243" s="85"/>
      <c r="C243" s="86"/>
      <c r="D243" s="86"/>
      <c r="E243" s="79"/>
      <c r="F243" s="86"/>
      <c r="G243" s="86"/>
      <c r="H243" s="233"/>
      <c r="I243" s="233"/>
      <c r="J243" s="256"/>
      <c r="K243" s="256"/>
      <c r="L243" s="87"/>
      <c r="M243" s="248"/>
      <c r="N243" s="71">
        <f t="shared" si="15"/>
      </c>
      <c r="O243" s="88"/>
      <c r="P243" s="59"/>
      <c r="Q243" s="60" t="b">
        <f t="shared" si="16"/>
        <v>0</v>
      </c>
      <c r="R243" s="60" t="b">
        <f t="shared" si="17"/>
        <v>1</v>
      </c>
    </row>
    <row r="244" spans="1:18" s="60" customFormat="1" ht="12.75" hidden="1">
      <c r="A244" s="59"/>
      <c r="B244" s="85"/>
      <c r="C244" s="86"/>
      <c r="D244" s="86"/>
      <c r="E244" s="79"/>
      <c r="F244" s="86"/>
      <c r="G244" s="86"/>
      <c r="H244" s="233"/>
      <c r="I244" s="233"/>
      <c r="J244" s="256"/>
      <c r="K244" s="256"/>
      <c r="L244" s="87"/>
      <c r="M244" s="248"/>
      <c r="N244" s="71">
        <f t="shared" si="15"/>
      </c>
      <c r="O244" s="88"/>
      <c r="P244" s="59"/>
      <c r="Q244" s="60" t="b">
        <f t="shared" si="16"/>
        <v>0</v>
      </c>
      <c r="R244" s="60" t="b">
        <f t="shared" si="17"/>
        <v>1</v>
      </c>
    </row>
    <row r="245" spans="1:18" s="60" customFormat="1" ht="12.75" hidden="1">
      <c r="A245" s="59"/>
      <c r="B245" s="85"/>
      <c r="C245" s="86"/>
      <c r="D245" s="86"/>
      <c r="E245" s="79"/>
      <c r="F245" s="86"/>
      <c r="G245" s="86"/>
      <c r="H245" s="233"/>
      <c r="I245" s="233"/>
      <c r="J245" s="256"/>
      <c r="K245" s="256"/>
      <c r="L245" s="87"/>
      <c r="M245" s="248"/>
      <c r="N245" s="71">
        <f t="shared" si="15"/>
      </c>
      <c r="O245" s="88"/>
      <c r="P245" s="59"/>
      <c r="Q245" s="60" t="b">
        <f t="shared" si="16"/>
        <v>0</v>
      </c>
      <c r="R245" s="60" t="b">
        <f t="shared" si="17"/>
        <v>1</v>
      </c>
    </row>
    <row r="246" spans="1:18" s="60" customFormat="1" ht="12.75" hidden="1">
      <c r="A246" s="59"/>
      <c r="B246" s="85"/>
      <c r="C246" s="86"/>
      <c r="D246" s="86"/>
      <c r="E246" s="79"/>
      <c r="F246" s="86"/>
      <c r="G246" s="86"/>
      <c r="H246" s="233"/>
      <c r="I246" s="233"/>
      <c r="J246" s="256"/>
      <c r="K246" s="256"/>
      <c r="L246" s="87"/>
      <c r="M246" s="248"/>
      <c r="N246" s="71">
        <f t="shared" si="15"/>
      </c>
      <c r="O246" s="88"/>
      <c r="P246" s="59"/>
      <c r="Q246" s="60" t="b">
        <f t="shared" si="16"/>
        <v>0</v>
      </c>
      <c r="R246" s="60" t="b">
        <f t="shared" si="17"/>
        <v>1</v>
      </c>
    </row>
    <row r="247" spans="1:18" s="60" customFormat="1" ht="12.75" hidden="1">
      <c r="A247" s="59"/>
      <c r="B247" s="85"/>
      <c r="C247" s="86"/>
      <c r="D247" s="86"/>
      <c r="E247" s="79"/>
      <c r="F247" s="86"/>
      <c r="G247" s="86"/>
      <c r="H247" s="233"/>
      <c r="I247" s="233"/>
      <c r="J247" s="256"/>
      <c r="K247" s="256"/>
      <c r="L247" s="87"/>
      <c r="M247" s="248"/>
      <c r="N247" s="71">
        <f t="shared" si="15"/>
      </c>
      <c r="O247" s="88"/>
      <c r="P247" s="59"/>
      <c r="Q247" s="60" t="b">
        <f t="shared" si="16"/>
        <v>0</v>
      </c>
      <c r="R247" s="60" t="b">
        <f t="shared" si="17"/>
        <v>1</v>
      </c>
    </row>
    <row r="248" spans="1:18" s="60" customFormat="1" ht="12.75" hidden="1">
      <c r="A248" s="59"/>
      <c r="B248" s="85"/>
      <c r="C248" s="86"/>
      <c r="D248" s="86"/>
      <c r="E248" s="79"/>
      <c r="F248" s="86"/>
      <c r="G248" s="86"/>
      <c r="H248" s="233"/>
      <c r="I248" s="233"/>
      <c r="J248" s="256"/>
      <c r="K248" s="256"/>
      <c r="L248" s="87"/>
      <c r="M248" s="248"/>
      <c r="N248" s="71">
        <f t="shared" si="15"/>
      </c>
      <c r="O248" s="88"/>
      <c r="P248" s="59"/>
      <c r="Q248" s="60" t="b">
        <f t="shared" si="16"/>
        <v>0</v>
      </c>
      <c r="R248" s="60" t="b">
        <f t="shared" si="17"/>
        <v>1</v>
      </c>
    </row>
    <row r="249" spans="1:18" s="60" customFormat="1" ht="12.75" hidden="1">
      <c r="A249" s="59"/>
      <c r="B249" s="85"/>
      <c r="C249" s="86"/>
      <c r="D249" s="86"/>
      <c r="E249" s="79"/>
      <c r="F249" s="86"/>
      <c r="G249" s="86"/>
      <c r="H249" s="233"/>
      <c r="I249" s="233"/>
      <c r="J249" s="256"/>
      <c r="K249" s="256"/>
      <c r="L249" s="87"/>
      <c r="M249" s="248"/>
      <c r="N249" s="71">
        <f t="shared" si="15"/>
      </c>
      <c r="O249" s="88"/>
      <c r="P249" s="59"/>
      <c r="Q249" s="60" t="b">
        <f t="shared" si="16"/>
        <v>0</v>
      </c>
      <c r="R249" s="60" t="b">
        <f t="shared" si="17"/>
        <v>1</v>
      </c>
    </row>
    <row r="250" spans="1:18" s="60" customFormat="1" ht="12.75" hidden="1">
      <c r="A250" s="59"/>
      <c r="B250" s="85"/>
      <c r="C250" s="86"/>
      <c r="D250" s="86"/>
      <c r="E250" s="79"/>
      <c r="F250" s="86"/>
      <c r="G250" s="86"/>
      <c r="H250" s="233"/>
      <c r="I250" s="233"/>
      <c r="J250" s="256"/>
      <c r="K250" s="256"/>
      <c r="L250" s="87"/>
      <c r="M250" s="248"/>
      <c r="N250" s="71">
        <f t="shared" si="15"/>
      </c>
      <c r="O250" s="88"/>
      <c r="P250" s="59"/>
      <c r="Q250" s="60" t="b">
        <f t="shared" si="16"/>
        <v>0</v>
      </c>
      <c r="R250" s="60" t="b">
        <f t="shared" si="17"/>
        <v>1</v>
      </c>
    </row>
    <row r="251" spans="1:18" s="60" customFormat="1" ht="12.75" hidden="1">
      <c r="A251" s="59"/>
      <c r="B251" s="85"/>
      <c r="C251" s="86"/>
      <c r="D251" s="86"/>
      <c r="E251" s="79"/>
      <c r="F251" s="86"/>
      <c r="G251" s="86"/>
      <c r="H251" s="233"/>
      <c r="I251" s="233"/>
      <c r="J251" s="256"/>
      <c r="K251" s="256"/>
      <c r="L251" s="87"/>
      <c r="M251" s="248"/>
      <c r="N251" s="71">
        <f t="shared" si="15"/>
      </c>
      <c r="O251" s="88"/>
      <c r="P251" s="59"/>
      <c r="Q251" s="60" t="b">
        <f t="shared" si="16"/>
        <v>0</v>
      </c>
      <c r="R251" s="60" t="b">
        <f t="shared" si="17"/>
        <v>1</v>
      </c>
    </row>
    <row r="252" spans="1:18" s="60" customFormat="1" ht="12.75" hidden="1">
      <c r="A252" s="59"/>
      <c r="B252" s="85"/>
      <c r="C252" s="86"/>
      <c r="D252" s="86"/>
      <c r="E252" s="79"/>
      <c r="F252" s="86"/>
      <c r="G252" s="86"/>
      <c r="H252" s="233"/>
      <c r="I252" s="233"/>
      <c r="J252" s="256"/>
      <c r="K252" s="256"/>
      <c r="L252" s="87"/>
      <c r="M252" s="248"/>
      <c r="N252" s="71">
        <f t="shared" si="15"/>
      </c>
      <c r="O252" s="88"/>
      <c r="P252" s="59"/>
      <c r="Q252" s="60" t="b">
        <f t="shared" si="16"/>
        <v>0</v>
      </c>
      <c r="R252" s="60" t="b">
        <f t="shared" si="17"/>
        <v>1</v>
      </c>
    </row>
    <row r="253" spans="1:17" s="74" customFormat="1" ht="15" customHeight="1">
      <c r="A253" s="72"/>
      <c r="B253" s="358" t="s">
        <v>146</v>
      </c>
      <c r="C253" s="359"/>
      <c r="D253" s="359"/>
      <c r="E253" s="359"/>
      <c r="F253" s="359"/>
      <c r="G253" s="359"/>
      <c r="H253" s="359"/>
      <c r="I253" s="359"/>
      <c r="J253" s="359"/>
      <c r="K253" s="359"/>
      <c r="L253" s="359"/>
      <c r="M253" s="359"/>
      <c r="N253" s="95">
        <f>SUM(N209:N252)</f>
        <v>0</v>
      </c>
      <c r="O253" s="94"/>
      <c r="P253" s="59"/>
      <c r="Q253" s="60"/>
    </row>
    <row r="254" spans="1:16" s="60" customFormat="1" ht="15" customHeight="1">
      <c r="A254" s="59"/>
      <c r="B254" s="323" t="s">
        <v>147</v>
      </c>
      <c r="C254" s="324"/>
      <c r="D254" s="324"/>
      <c r="E254" s="324"/>
      <c r="F254" s="324"/>
      <c r="G254" s="324"/>
      <c r="H254" s="324"/>
      <c r="I254" s="324"/>
      <c r="J254" s="324"/>
      <c r="K254" s="324"/>
      <c r="L254" s="324"/>
      <c r="M254" s="325"/>
      <c r="N254" s="75">
        <f>N207+N253</f>
        <v>0</v>
      </c>
      <c r="O254" s="70"/>
      <c r="P254" s="59"/>
    </row>
    <row r="255" spans="1:18" s="60" customFormat="1" ht="12.75" hidden="1">
      <c r="A255" s="59"/>
      <c r="B255" s="349">
        <f>IF(OR(OR(Q138:Q167),OR(Q168:Q197),OR(Q198:Q227),OR(Q228:Q252)),"INCOMPLETE","")</f>
      </c>
      <c r="C255" s="349"/>
      <c r="D255" s="349"/>
      <c r="E255" s="349"/>
      <c r="F255" s="349"/>
      <c r="G255" s="349"/>
      <c r="H255" s="349"/>
      <c r="I255" s="349"/>
      <c r="J255" s="349"/>
      <c r="K255" s="349"/>
      <c r="L255" s="349"/>
      <c r="M255" s="349"/>
      <c r="N255" s="349"/>
      <c r="O255" s="349"/>
      <c r="P255" s="59"/>
      <c r="R255" s="60" t="b">
        <f>B255=""</f>
        <v>1</v>
      </c>
    </row>
    <row r="256" spans="1:16" s="60" customFormat="1" ht="9.75" customHeight="1">
      <c r="A256" s="59"/>
      <c r="B256" s="51"/>
      <c r="C256" s="51"/>
      <c r="D256" s="51"/>
      <c r="E256" s="51"/>
      <c r="F256" s="51"/>
      <c r="G256" s="51"/>
      <c r="H256" s="51"/>
      <c r="I256" s="51"/>
      <c r="J256" s="51"/>
      <c r="K256" s="51"/>
      <c r="L256" s="51"/>
      <c r="M256" s="51"/>
      <c r="N256" s="80"/>
      <c r="O256" s="77"/>
      <c r="P256" s="59"/>
    </row>
    <row r="257" spans="1:16" s="60" customFormat="1" ht="15" customHeight="1">
      <c r="A257" s="59"/>
      <c r="B257" s="350" t="s">
        <v>132</v>
      </c>
      <c r="C257" s="350"/>
      <c r="D257" s="350"/>
      <c r="E257" s="67"/>
      <c r="F257" s="59"/>
      <c r="G257" s="59"/>
      <c r="H257" s="59"/>
      <c r="I257" s="59"/>
      <c r="J257" s="59"/>
      <c r="K257" s="59"/>
      <c r="L257" s="59"/>
      <c r="M257" s="59"/>
      <c r="N257" s="59"/>
      <c r="O257" s="59"/>
      <c r="P257" s="59"/>
    </row>
    <row r="258" spans="1:16" s="60" customFormat="1" ht="52.5" customHeight="1">
      <c r="A258" s="59"/>
      <c r="B258" s="223" t="s">
        <v>150</v>
      </c>
      <c r="C258" s="228" t="s">
        <v>159</v>
      </c>
      <c r="D258" s="224" t="s">
        <v>160</v>
      </c>
      <c r="E258" s="224" t="s">
        <v>161</v>
      </c>
      <c r="F258" s="224" t="s">
        <v>162</v>
      </c>
      <c r="G258" s="224" t="s">
        <v>163</v>
      </c>
      <c r="H258" s="224" t="s">
        <v>152</v>
      </c>
      <c r="I258" s="224" t="s">
        <v>153</v>
      </c>
      <c r="J258" s="224" t="s">
        <v>154</v>
      </c>
      <c r="K258" s="224" t="s">
        <v>155</v>
      </c>
      <c r="L258" s="224" t="s">
        <v>140</v>
      </c>
      <c r="M258" s="224" t="s">
        <v>141</v>
      </c>
      <c r="N258" s="224" t="s">
        <v>143</v>
      </c>
      <c r="O258" s="225" t="s">
        <v>164</v>
      </c>
      <c r="P258" s="59"/>
    </row>
    <row r="259" spans="1:17" s="60" customFormat="1" ht="12.75">
      <c r="A259" s="59"/>
      <c r="B259" s="82"/>
      <c r="C259" s="83"/>
      <c r="D259" s="83"/>
      <c r="E259" s="49"/>
      <c r="F259" s="83"/>
      <c r="G259" s="83"/>
      <c r="H259" s="234"/>
      <c r="I259" s="234"/>
      <c r="J259" s="255"/>
      <c r="K259" s="255"/>
      <c r="L259" s="48"/>
      <c r="M259" s="247"/>
      <c r="N259" s="71">
        <f aca="true" t="shared" si="18" ref="N259:N290">IF(OR(M259&lt;&gt;"",M259&lt;&gt;0),(J259+K259)/M259,"")</f>
      </c>
      <c r="O259" s="84"/>
      <c r="P259" s="59"/>
      <c r="Q259" s="60" t="b">
        <f aca="true" t="shared" si="19" ref="Q259:Q290">AND(OR(B259="",C259="",D259="",E259="",F259="",G259="",H259="",I259="",J259="",K259="",L259="",M259=""),B259&amp;C259&amp;D259&amp;E259&amp;F259&amp;G259&amp;H259&amp;I259&amp;J259&amp;K259&amp;L259&amp;M259&amp;O259&lt;&gt;"")</f>
        <v>0</v>
      </c>
    </row>
    <row r="260" spans="1:18" s="60" customFormat="1" ht="12.75" hidden="1">
      <c r="A260" s="59"/>
      <c r="B260" s="82"/>
      <c r="C260" s="83"/>
      <c r="D260" s="83"/>
      <c r="E260" s="49"/>
      <c r="F260" s="83"/>
      <c r="G260" s="83"/>
      <c r="H260" s="234"/>
      <c r="I260" s="234"/>
      <c r="J260" s="255"/>
      <c r="K260" s="255"/>
      <c r="L260" s="48"/>
      <c r="M260" s="247"/>
      <c r="N260" s="71">
        <f t="shared" si="18"/>
      </c>
      <c r="O260" s="84"/>
      <c r="P260" s="59"/>
      <c r="Q260" s="60" t="b">
        <f t="shared" si="19"/>
        <v>0</v>
      </c>
      <c r="R260" s="60" t="b">
        <f aca="true" t="shared" si="20" ref="R260:R291">AND(B259="",NOT(Q260))</f>
        <v>1</v>
      </c>
    </row>
    <row r="261" spans="1:18" s="60" customFormat="1" ht="12.75" hidden="1">
      <c r="A261" s="59"/>
      <c r="B261" s="82"/>
      <c r="C261" s="83"/>
      <c r="D261" s="83"/>
      <c r="E261" s="49"/>
      <c r="F261" s="83"/>
      <c r="G261" s="83"/>
      <c r="H261" s="234"/>
      <c r="I261" s="234"/>
      <c r="J261" s="255"/>
      <c r="K261" s="255"/>
      <c r="L261" s="48"/>
      <c r="M261" s="247"/>
      <c r="N261" s="71">
        <f t="shared" si="18"/>
      </c>
      <c r="O261" s="84"/>
      <c r="P261" s="59"/>
      <c r="Q261" s="60" t="b">
        <f t="shared" si="19"/>
        <v>0</v>
      </c>
      <c r="R261" s="60" t="b">
        <f t="shared" si="20"/>
        <v>1</v>
      </c>
    </row>
    <row r="262" spans="1:18" s="60" customFormat="1" ht="12.75" hidden="1">
      <c r="A262" s="59"/>
      <c r="B262" s="82"/>
      <c r="C262" s="83"/>
      <c r="D262" s="83"/>
      <c r="E262" s="249"/>
      <c r="F262" s="83"/>
      <c r="G262" s="83"/>
      <c r="H262" s="234"/>
      <c r="I262" s="234"/>
      <c r="J262" s="255"/>
      <c r="K262" s="255"/>
      <c r="L262" s="48"/>
      <c r="M262" s="247"/>
      <c r="N262" s="71">
        <f t="shared" si="18"/>
      </c>
      <c r="O262" s="84"/>
      <c r="P262" s="59"/>
      <c r="Q262" s="60" t="b">
        <f t="shared" si="19"/>
        <v>0</v>
      </c>
      <c r="R262" s="60" t="b">
        <f t="shared" si="20"/>
        <v>1</v>
      </c>
    </row>
    <row r="263" spans="1:18" s="60" customFormat="1" ht="12.75" hidden="1">
      <c r="A263" s="59"/>
      <c r="B263" s="82"/>
      <c r="C263" s="83"/>
      <c r="D263" s="83"/>
      <c r="E263" s="49"/>
      <c r="F263" s="83"/>
      <c r="G263" s="83"/>
      <c r="H263" s="234"/>
      <c r="I263" s="234"/>
      <c r="J263" s="255"/>
      <c r="K263" s="255"/>
      <c r="L263" s="48"/>
      <c r="M263" s="247"/>
      <c r="N263" s="71">
        <f t="shared" si="18"/>
      </c>
      <c r="O263" s="84"/>
      <c r="P263" s="59"/>
      <c r="Q263" s="60" t="b">
        <f t="shared" si="19"/>
        <v>0</v>
      </c>
      <c r="R263" s="60" t="b">
        <f t="shared" si="20"/>
        <v>1</v>
      </c>
    </row>
    <row r="264" spans="1:18" s="60" customFormat="1" ht="12.75" hidden="1">
      <c r="A264" s="59"/>
      <c r="B264" s="82"/>
      <c r="C264" s="83"/>
      <c r="D264" s="83"/>
      <c r="E264" s="49"/>
      <c r="F264" s="83"/>
      <c r="G264" s="83"/>
      <c r="H264" s="234"/>
      <c r="I264" s="234"/>
      <c r="J264" s="255"/>
      <c r="K264" s="255"/>
      <c r="L264" s="48"/>
      <c r="M264" s="247"/>
      <c r="N264" s="71">
        <f t="shared" si="18"/>
      </c>
      <c r="O264" s="84"/>
      <c r="P264" s="59"/>
      <c r="Q264" s="60" t="b">
        <f t="shared" si="19"/>
        <v>0</v>
      </c>
      <c r="R264" s="60" t="b">
        <f t="shared" si="20"/>
        <v>1</v>
      </c>
    </row>
    <row r="265" spans="1:18" s="60" customFormat="1" ht="12.75" hidden="1">
      <c r="A265" s="59"/>
      <c r="B265" s="82"/>
      <c r="C265" s="83"/>
      <c r="D265" s="83"/>
      <c r="E265" s="49"/>
      <c r="F265" s="83"/>
      <c r="G265" s="83"/>
      <c r="H265" s="234"/>
      <c r="I265" s="234"/>
      <c r="J265" s="255"/>
      <c r="K265" s="255"/>
      <c r="L265" s="48"/>
      <c r="M265" s="247"/>
      <c r="N265" s="71">
        <f t="shared" si="18"/>
      </c>
      <c r="O265" s="84"/>
      <c r="P265" s="59"/>
      <c r="Q265" s="60" t="b">
        <f t="shared" si="19"/>
        <v>0</v>
      </c>
      <c r="R265" s="60" t="b">
        <f t="shared" si="20"/>
        <v>1</v>
      </c>
    </row>
    <row r="266" spans="1:18" s="60" customFormat="1" ht="12.75" hidden="1">
      <c r="A266" s="59"/>
      <c r="B266" s="82"/>
      <c r="C266" s="83"/>
      <c r="D266" s="83"/>
      <c r="E266" s="49"/>
      <c r="F266" s="83"/>
      <c r="G266" s="83"/>
      <c r="H266" s="234"/>
      <c r="I266" s="234"/>
      <c r="J266" s="255"/>
      <c r="K266" s="255"/>
      <c r="L266" s="48"/>
      <c r="M266" s="247"/>
      <c r="N266" s="71">
        <f t="shared" si="18"/>
      </c>
      <c r="O266" s="84"/>
      <c r="P266" s="59"/>
      <c r="Q266" s="60" t="b">
        <f t="shared" si="19"/>
        <v>0</v>
      </c>
      <c r="R266" s="60" t="b">
        <f t="shared" si="20"/>
        <v>1</v>
      </c>
    </row>
    <row r="267" spans="1:18" s="60" customFormat="1" ht="12.75" hidden="1">
      <c r="A267" s="59"/>
      <c r="B267" s="82"/>
      <c r="C267" s="83"/>
      <c r="D267" s="83"/>
      <c r="E267" s="49"/>
      <c r="F267" s="83"/>
      <c r="G267" s="83"/>
      <c r="H267" s="234"/>
      <c r="I267" s="234"/>
      <c r="J267" s="255"/>
      <c r="K267" s="255"/>
      <c r="L267" s="48"/>
      <c r="M267" s="247"/>
      <c r="N267" s="71">
        <f t="shared" si="18"/>
      </c>
      <c r="O267" s="84"/>
      <c r="P267" s="59"/>
      <c r="Q267" s="60" t="b">
        <f t="shared" si="19"/>
        <v>0</v>
      </c>
      <c r="R267" s="60" t="b">
        <f t="shared" si="20"/>
        <v>1</v>
      </c>
    </row>
    <row r="268" spans="1:18" s="60" customFormat="1" ht="12.75" hidden="1">
      <c r="A268" s="59"/>
      <c r="B268" s="82"/>
      <c r="C268" s="83"/>
      <c r="D268" s="83"/>
      <c r="E268" s="49"/>
      <c r="F268" s="83"/>
      <c r="G268" s="83"/>
      <c r="H268" s="234"/>
      <c r="I268" s="234"/>
      <c r="J268" s="255"/>
      <c r="K268" s="255"/>
      <c r="L268" s="48"/>
      <c r="M268" s="247"/>
      <c r="N268" s="71">
        <f t="shared" si="18"/>
      </c>
      <c r="O268" s="84"/>
      <c r="P268" s="59"/>
      <c r="Q268" s="60" t="b">
        <f t="shared" si="19"/>
        <v>0</v>
      </c>
      <c r="R268" s="60" t="b">
        <f t="shared" si="20"/>
        <v>1</v>
      </c>
    </row>
    <row r="269" spans="1:18" s="60" customFormat="1" ht="12.75" hidden="1">
      <c r="A269" s="59"/>
      <c r="B269" s="82"/>
      <c r="C269" s="83"/>
      <c r="D269" s="83"/>
      <c r="E269" s="49"/>
      <c r="F269" s="83"/>
      <c r="G269" s="83"/>
      <c r="H269" s="234"/>
      <c r="I269" s="234"/>
      <c r="J269" s="255"/>
      <c r="K269" s="255"/>
      <c r="L269" s="48"/>
      <c r="M269" s="247"/>
      <c r="N269" s="71">
        <f t="shared" si="18"/>
      </c>
      <c r="O269" s="84"/>
      <c r="P269" s="59"/>
      <c r="Q269" s="60" t="b">
        <f t="shared" si="19"/>
        <v>0</v>
      </c>
      <c r="R269" s="60" t="b">
        <f t="shared" si="20"/>
        <v>1</v>
      </c>
    </row>
    <row r="270" spans="1:18" s="60" customFormat="1" ht="12.75" hidden="1">
      <c r="A270" s="59"/>
      <c r="B270" s="82"/>
      <c r="C270" s="83"/>
      <c r="D270" s="83"/>
      <c r="E270" s="49"/>
      <c r="F270" s="83"/>
      <c r="G270" s="83"/>
      <c r="H270" s="234"/>
      <c r="I270" s="234"/>
      <c r="J270" s="255"/>
      <c r="K270" s="255"/>
      <c r="L270" s="48"/>
      <c r="M270" s="247"/>
      <c r="N270" s="71">
        <f t="shared" si="18"/>
      </c>
      <c r="O270" s="84"/>
      <c r="P270" s="59"/>
      <c r="Q270" s="60" t="b">
        <f t="shared" si="19"/>
        <v>0</v>
      </c>
      <c r="R270" s="60" t="b">
        <f t="shared" si="20"/>
        <v>1</v>
      </c>
    </row>
    <row r="271" spans="1:18" s="60" customFormat="1" ht="12.75" hidden="1">
      <c r="A271" s="59"/>
      <c r="B271" s="82"/>
      <c r="C271" s="83"/>
      <c r="D271" s="83"/>
      <c r="E271" s="49"/>
      <c r="F271" s="83"/>
      <c r="G271" s="83"/>
      <c r="H271" s="234"/>
      <c r="I271" s="234"/>
      <c r="J271" s="255"/>
      <c r="K271" s="255"/>
      <c r="L271" s="48"/>
      <c r="M271" s="247"/>
      <c r="N271" s="71">
        <f t="shared" si="18"/>
      </c>
      <c r="O271" s="84"/>
      <c r="P271" s="59"/>
      <c r="Q271" s="60" t="b">
        <f t="shared" si="19"/>
        <v>0</v>
      </c>
      <c r="R271" s="60" t="b">
        <f t="shared" si="20"/>
        <v>1</v>
      </c>
    </row>
    <row r="272" spans="1:18" s="60" customFormat="1" ht="12.75" hidden="1">
      <c r="A272" s="59"/>
      <c r="B272" s="82"/>
      <c r="C272" s="83"/>
      <c r="D272" s="83"/>
      <c r="E272" s="49"/>
      <c r="F272" s="83"/>
      <c r="G272" s="83"/>
      <c r="H272" s="234"/>
      <c r="I272" s="234"/>
      <c r="J272" s="255"/>
      <c r="K272" s="255"/>
      <c r="L272" s="48"/>
      <c r="M272" s="247"/>
      <c r="N272" s="71">
        <f t="shared" si="18"/>
      </c>
      <c r="O272" s="84"/>
      <c r="P272" s="59"/>
      <c r="Q272" s="60" t="b">
        <f t="shared" si="19"/>
        <v>0</v>
      </c>
      <c r="R272" s="60" t="b">
        <f t="shared" si="20"/>
        <v>1</v>
      </c>
    </row>
    <row r="273" spans="1:18" s="60" customFormat="1" ht="12.75" hidden="1">
      <c r="A273" s="59"/>
      <c r="B273" s="82"/>
      <c r="C273" s="83"/>
      <c r="D273" s="83"/>
      <c r="E273" s="49"/>
      <c r="F273" s="83"/>
      <c r="G273" s="83"/>
      <c r="H273" s="234"/>
      <c r="I273" s="234"/>
      <c r="J273" s="255"/>
      <c r="K273" s="255"/>
      <c r="L273" s="48"/>
      <c r="M273" s="247"/>
      <c r="N273" s="71">
        <f t="shared" si="18"/>
      </c>
      <c r="O273" s="84"/>
      <c r="P273" s="59"/>
      <c r="Q273" s="60" t="b">
        <f t="shared" si="19"/>
        <v>0</v>
      </c>
      <c r="R273" s="60" t="b">
        <f t="shared" si="20"/>
        <v>1</v>
      </c>
    </row>
    <row r="274" spans="1:18" s="60" customFormat="1" ht="12.75" hidden="1">
      <c r="A274" s="59"/>
      <c r="B274" s="82"/>
      <c r="C274" s="83"/>
      <c r="D274" s="83"/>
      <c r="E274" s="49"/>
      <c r="F274" s="83"/>
      <c r="G274" s="83"/>
      <c r="H274" s="234"/>
      <c r="I274" s="234"/>
      <c r="J274" s="255"/>
      <c r="K274" s="255"/>
      <c r="L274" s="48"/>
      <c r="M274" s="247"/>
      <c r="N274" s="71">
        <f t="shared" si="18"/>
      </c>
      <c r="O274" s="84"/>
      <c r="P274" s="59"/>
      <c r="Q274" s="60" t="b">
        <f t="shared" si="19"/>
        <v>0</v>
      </c>
      <c r="R274" s="60" t="b">
        <f t="shared" si="20"/>
        <v>1</v>
      </c>
    </row>
    <row r="275" spans="1:18" s="60" customFormat="1" ht="12.75" hidden="1">
      <c r="A275" s="59"/>
      <c r="B275" s="82"/>
      <c r="C275" s="83"/>
      <c r="D275" s="83"/>
      <c r="E275" s="49"/>
      <c r="F275" s="83"/>
      <c r="G275" s="83"/>
      <c r="H275" s="234"/>
      <c r="I275" s="234"/>
      <c r="J275" s="255"/>
      <c r="K275" s="255"/>
      <c r="L275" s="48"/>
      <c r="M275" s="247"/>
      <c r="N275" s="71">
        <f t="shared" si="18"/>
      </c>
      <c r="O275" s="84"/>
      <c r="P275" s="59"/>
      <c r="Q275" s="60" t="b">
        <f t="shared" si="19"/>
        <v>0</v>
      </c>
      <c r="R275" s="60" t="b">
        <f t="shared" si="20"/>
        <v>1</v>
      </c>
    </row>
    <row r="276" spans="1:18" s="60" customFormat="1" ht="12.75" hidden="1">
      <c r="A276" s="59"/>
      <c r="B276" s="82"/>
      <c r="C276" s="83"/>
      <c r="D276" s="83"/>
      <c r="E276" s="49"/>
      <c r="F276" s="83"/>
      <c r="G276" s="83"/>
      <c r="H276" s="234"/>
      <c r="I276" s="234"/>
      <c r="J276" s="255"/>
      <c r="K276" s="255"/>
      <c r="L276" s="48"/>
      <c r="M276" s="247"/>
      <c r="N276" s="71">
        <f t="shared" si="18"/>
      </c>
      <c r="O276" s="84"/>
      <c r="P276" s="59"/>
      <c r="Q276" s="60" t="b">
        <f t="shared" si="19"/>
        <v>0</v>
      </c>
      <c r="R276" s="60" t="b">
        <f t="shared" si="20"/>
        <v>1</v>
      </c>
    </row>
    <row r="277" spans="1:18" s="60" customFormat="1" ht="12.75" hidden="1">
      <c r="A277" s="59"/>
      <c r="B277" s="82"/>
      <c r="C277" s="83"/>
      <c r="D277" s="83"/>
      <c r="E277" s="49"/>
      <c r="F277" s="83"/>
      <c r="G277" s="83"/>
      <c r="H277" s="234"/>
      <c r="I277" s="234"/>
      <c r="J277" s="255"/>
      <c r="K277" s="255"/>
      <c r="L277" s="48"/>
      <c r="M277" s="247"/>
      <c r="N277" s="71">
        <f t="shared" si="18"/>
      </c>
      <c r="O277" s="84"/>
      <c r="P277" s="59"/>
      <c r="Q277" s="60" t="b">
        <f t="shared" si="19"/>
        <v>0</v>
      </c>
      <c r="R277" s="60" t="b">
        <f t="shared" si="20"/>
        <v>1</v>
      </c>
    </row>
    <row r="278" spans="1:18" s="60" customFormat="1" ht="12.75" hidden="1">
      <c r="A278" s="59"/>
      <c r="B278" s="82"/>
      <c r="C278" s="83"/>
      <c r="D278" s="83"/>
      <c r="E278" s="49"/>
      <c r="F278" s="83"/>
      <c r="G278" s="83"/>
      <c r="H278" s="234"/>
      <c r="I278" s="234"/>
      <c r="J278" s="255"/>
      <c r="K278" s="255"/>
      <c r="L278" s="48"/>
      <c r="M278" s="247"/>
      <c r="N278" s="71">
        <f t="shared" si="18"/>
      </c>
      <c r="O278" s="84"/>
      <c r="P278" s="59"/>
      <c r="Q278" s="60" t="b">
        <f t="shared" si="19"/>
        <v>0</v>
      </c>
      <c r="R278" s="60" t="b">
        <f t="shared" si="20"/>
        <v>1</v>
      </c>
    </row>
    <row r="279" spans="1:18" s="60" customFormat="1" ht="12.75" hidden="1">
      <c r="A279" s="59"/>
      <c r="B279" s="82"/>
      <c r="C279" s="83"/>
      <c r="D279" s="83"/>
      <c r="E279" s="49"/>
      <c r="F279" s="83"/>
      <c r="G279" s="83"/>
      <c r="H279" s="234"/>
      <c r="I279" s="234"/>
      <c r="J279" s="255"/>
      <c r="K279" s="255"/>
      <c r="L279" s="48"/>
      <c r="M279" s="247"/>
      <c r="N279" s="71">
        <f t="shared" si="18"/>
      </c>
      <c r="O279" s="84"/>
      <c r="P279" s="59"/>
      <c r="Q279" s="60" t="b">
        <f t="shared" si="19"/>
        <v>0</v>
      </c>
      <c r="R279" s="60" t="b">
        <f t="shared" si="20"/>
        <v>1</v>
      </c>
    </row>
    <row r="280" spans="1:18" s="60" customFormat="1" ht="12.75" hidden="1">
      <c r="A280" s="59"/>
      <c r="B280" s="82"/>
      <c r="C280" s="83"/>
      <c r="D280" s="83"/>
      <c r="E280" s="49"/>
      <c r="F280" s="83"/>
      <c r="G280" s="83"/>
      <c r="H280" s="234"/>
      <c r="I280" s="234"/>
      <c r="J280" s="255"/>
      <c r="K280" s="255"/>
      <c r="L280" s="48"/>
      <c r="M280" s="247"/>
      <c r="N280" s="71">
        <f t="shared" si="18"/>
      </c>
      <c r="O280" s="84"/>
      <c r="P280" s="59"/>
      <c r="Q280" s="60" t="b">
        <f t="shared" si="19"/>
        <v>0</v>
      </c>
      <c r="R280" s="60" t="b">
        <f t="shared" si="20"/>
        <v>1</v>
      </c>
    </row>
    <row r="281" spans="1:18" s="60" customFormat="1" ht="12.75" hidden="1">
      <c r="A281" s="59"/>
      <c r="B281" s="82"/>
      <c r="C281" s="83"/>
      <c r="D281" s="83"/>
      <c r="E281" s="49"/>
      <c r="F281" s="83"/>
      <c r="G281" s="83"/>
      <c r="H281" s="234"/>
      <c r="I281" s="234"/>
      <c r="J281" s="255"/>
      <c r="K281" s="255"/>
      <c r="L281" s="48"/>
      <c r="M281" s="247"/>
      <c r="N281" s="71">
        <f t="shared" si="18"/>
      </c>
      <c r="O281" s="84"/>
      <c r="P281" s="59"/>
      <c r="Q281" s="60" t="b">
        <f t="shared" si="19"/>
        <v>0</v>
      </c>
      <c r="R281" s="60" t="b">
        <f t="shared" si="20"/>
        <v>1</v>
      </c>
    </row>
    <row r="282" spans="1:18" s="60" customFormat="1" ht="12.75" hidden="1">
      <c r="A282" s="59"/>
      <c r="B282" s="82"/>
      <c r="C282" s="83"/>
      <c r="D282" s="83"/>
      <c r="E282" s="49"/>
      <c r="F282" s="83"/>
      <c r="G282" s="83"/>
      <c r="H282" s="234"/>
      <c r="I282" s="234"/>
      <c r="J282" s="255"/>
      <c r="K282" s="255"/>
      <c r="L282" s="48"/>
      <c r="M282" s="247"/>
      <c r="N282" s="71">
        <f t="shared" si="18"/>
      </c>
      <c r="O282" s="84"/>
      <c r="P282" s="59"/>
      <c r="Q282" s="60" t="b">
        <f t="shared" si="19"/>
        <v>0</v>
      </c>
      <c r="R282" s="60" t="b">
        <f t="shared" si="20"/>
        <v>1</v>
      </c>
    </row>
    <row r="283" spans="1:18" s="60" customFormat="1" ht="12.75" hidden="1">
      <c r="A283" s="59"/>
      <c r="B283" s="82"/>
      <c r="C283" s="83"/>
      <c r="D283" s="83"/>
      <c r="E283" s="49"/>
      <c r="F283" s="83"/>
      <c r="G283" s="83"/>
      <c r="H283" s="234"/>
      <c r="I283" s="234"/>
      <c r="J283" s="255"/>
      <c r="K283" s="255"/>
      <c r="L283" s="48"/>
      <c r="M283" s="247"/>
      <c r="N283" s="71">
        <f t="shared" si="18"/>
      </c>
      <c r="O283" s="84"/>
      <c r="P283" s="59"/>
      <c r="Q283" s="60" t="b">
        <f t="shared" si="19"/>
        <v>0</v>
      </c>
      <c r="R283" s="60" t="b">
        <f t="shared" si="20"/>
        <v>1</v>
      </c>
    </row>
    <row r="284" spans="1:18" s="60" customFormat="1" ht="12.75" hidden="1">
      <c r="A284" s="59"/>
      <c r="B284" s="82"/>
      <c r="C284" s="83"/>
      <c r="D284" s="83"/>
      <c r="E284" s="49"/>
      <c r="F284" s="83"/>
      <c r="G284" s="83"/>
      <c r="H284" s="234"/>
      <c r="I284" s="234"/>
      <c r="J284" s="255"/>
      <c r="K284" s="255"/>
      <c r="L284" s="48"/>
      <c r="M284" s="247"/>
      <c r="N284" s="71">
        <f t="shared" si="18"/>
      </c>
      <c r="O284" s="84"/>
      <c r="P284" s="59"/>
      <c r="Q284" s="60" t="b">
        <f t="shared" si="19"/>
        <v>0</v>
      </c>
      <c r="R284" s="60" t="b">
        <f t="shared" si="20"/>
        <v>1</v>
      </c>
    </row>
    <row r="285" spans="1:18" s="60" customFormat="1" ht="12.75" hidden="1">
      <c r="A285" s="59"/>
      <c r="B285" s="82"/>
      <c r="C285" s="83"/>
      <c r="D285" s="83"/>
      <c r="E285" s="49"/>
      <c r="F285" s="83"/>
      <c r="G285" s="83"/>
      <c r="H285" s="234"/>
      <c r="I285" s="234"/>
      <c r="J285" s="255"/>
      <c r="K285" s="255"/>
      <c r="L285" s="48"/>
      <c r="M285" s="247"/>
      <c r="N285" s="71">
        <f t="shared" si="18"/>
      </c>
      <c r="O285" s="84"/>
      <c r="P285" s="59"/>
      <c r="Q285" s="60" t="b">
        <f t="shared" si="19"/>
        <v>0</v>
      </c>
      <c r="R285" s="60" t="b">
        <f t="shared" si="20"/>
        <v>1</v>
      </c>
    </row>
    <row r="286" spans="1:18" s="60" customFormat="1" ht="12.75" hidden="1">
      <c r="A286" s="59"/>
      <c r="B286" s="82"/>
      <c r="C286" s="83"/>
      <c r="D286" s="83"/>
      <c r="E286" s="49"/>
      <c r="F286" s="83"/>
      <c r="G286" s="83"/>
      <c r="H286" s="234"/>
      <c r="I286" s="234"/>
      <c r="J286" s="255"/>
      <c r="K286" s="255"/>
      <c r="L286" s="48"/>
      <c r="M286" s="247"/>
      <c r="N286" s="71">
        <f t="shared" si="18"/>
      </c>
      <c r="O286" s="84"/>
      <c r="P286" s="59"/>
      <c r="Q286" s="60" t="b">
        <f t="shared" si="19"/>
        <v>0</v>
      </c>
      <c r="R286" s="60" t="b">
        <f t="shared" si="20"/>
        <v>1</v>
      </c>
    </row>
    <row r="287" spans="1:18" s="60" customFormat="1" ht="12.75" hidden="1">
      <c r="A287" s="59"/>
      <c r="B287" s="82"/>
      <c r="C287" s="83"/>
      <c r="D287" s="83"/>
      <c r="E287" s="49"/>
      <c r="F287" s="83"/>
      <c r="G287" s="83"/>
      <c r="H287" s="234"/>
      <c r="I287" s="234"/>
      <c r="J287" s="255"/>
      <c r="K287" s="255"/>
      <c r="L287" s="48"/>
      <c r="M287" s="247"/>
      <c r="N287" s="71">
        <f t="shared" si="18"/>
      </c>
      <c r="O287" s="84"/>
      <c r="P287" s="59"/>
      <c r="Q287" s="60" t="b">
        <f t="shared" si="19"/>
        <v>0</v>
      </c>
      <c r="R287" s="60" t="b">
        <f t="shared" si="20"/>
        <v>1</v>
      </c>
    </row>
    <row r="288" spans="1:18" s="60" customFormat="1" ht="12.75" hidden="1">
      <c r="A288" s="59"/>
      <c r="B288" s="82"/>
      <c r="C288" s="83"/>
      <c r="D288" s="83"/>
      <c r="E288" s="49"/>
      <c r="F288" s="83"/>
      <c r="G288" s="83"/>
      <c r="H288" s="234"/>
      <c r="I288" s="234"/>
      <c r="J288" s="255"/>
      <c r="K288" s="255"/>
      <c r="L288" s="48"/>
      <c r="M288" s="247"/>
      <c r="N288" s="71">
        <f t="shared" si="18"/>
      </c>
      <c r="O288" s="84"/>
      <c r="P288" s="59"/>
      <c r="Q288" s="60" t="b">
        <f t="shared" si="19"/>
        <v>0</v>
      </c>
      <c r="R288" s="60" t="b">
        <f t="shared" si="20"/>
        <v>1</v>
      </c>
    </row>
    <row r="289" spans="1:18" s="60" customFormat="1" ht="12.75" hidden="1">
      <c r="A289" s="59"/>
      <c r="B289" s="82"/>
      <c r="C289" s="83"/>
      <c r="D289" s="83"/>
      <c r="E289" s="49"/>
      <c r="F289" s="83"/>
      <c r="G289" s="83"/>
      <c r="H289" s="234"/>
      <c r="I289" s="234"/>
      <c r="J289" s="255"/>
      <c r="K289" s="255"/>
      <c r="L289" s="48"/>
      <c r="M289" s="247"/>
      <c r="N289" s="71">
        <f t="shared" si="18"/>
      </c>
      <c r="O289" s="84"/>
      <c r="P289" s="59"/>
      <c r="Q289" s="60" t="b">
        <f t="shared" si="19"/>
        <v>0</v>
      </c>
      <c r="R289" s="60" t="b">
        <f t="shared" si="20"/>
        <v>1</v>
      </c>
    </row>
    <row r="290" spans="1:18" s="60" customFormat="1" ht="12.75" hidden="1">
      <c r="A290" s="59"/>
      <c r="B290" s="82"/>
      <c r="C290" s="83"/>
      <c r="D290" s="83"/>
      <c r="E290" s="49"/>
      <c r="F290" s="83"/>
      <c r="G290" s="83"/>
      <c r="H290" s="234"/>
      <c r="I290" s="234"/>
      <c r="J290" s="255"/>
      <c r="K290" s="255"/>
      <c r="L290" s="48"/>
      <c r="M290" s="247"/>
      <c r="N290" s="71">
        <f t="shared" si="18"/>
      </c>
      <c r="O290" s="84"/>
      <c r="P290" s="59"/>
      <c r="Q290" s="60" t="b">
        <f t="shared" si="19"/>
        <v>0</v>
      </c>
      <c r="R290" s="60" t="b">
        <f t="shared" si="20"/>
        <v>1</v>
      </c>
    </row>
    <row r="291" spans="1:18" s="60" customFormat="1" ht="12.75" hidden="1">
      <c r="A291" s="59"/>
      <c r="B291" s="82"/>
      <c r="C291" s="83"/>
      <c r="D291" s="83"/>
      <c r="E291" s="49"/>
      <c r="F291" s="83"/>
      <c r="G291" s="83"/>
      <c r="H291" s="234"/>
      <c r="I291" s="234"/>
      <c r="J291" s="255"/>
      <c r="K291" s="255"/>
      <c r="L291" s="48"/>
      <c r="M291" s="247"/>
      <c r="N291" s="71">
        <f aca="true" t="shared" si="21" ref="N291:N322">IF(OR(M291&lt;&gt;"",M291&lt;&gt;0),(J291+K291)/M291,"")</f>
      </c>
      <c r="O291" s="84"/>
      <c r="P291" s="59"/>
      <c r="Q291" s="60" t="b">
        <f aca="true" t="shared" si="22" ref="Q291:Q327">AND(OR(B291="",C291="",D291="",E291="",F291="",G291="",H291="",I291="",J291="",K291="",L291="",M291=""),B291&amp;C291&amp;D291&amp;E291&amp;F291&amp;G291&amp;H291&amp;I291&amp;J291&amp;K291&amp;L291&amp;M291&amp;O291&lt;&gt;"")</f>
        <v>0</v>
      </c>
      <c r="R291" s="60" t="b">
        <f t="shared" si="20"/>
        <v>1</v>
      </c>
    </row>
    <row r="292" spans="1:18" s="60" customFormat="1" ht="12.75" hidden="1">
      <c r="A292" s="59"/>
      <c r="B292" s="82"/>
      <c r="C292" s="83"/>
      <c r="D292" s="83"/>
      <c r="E292" s="49"/>
      <c r="F292" s="83"/>
      <c r="G292" s="83"/>
      <c r="H292" s="234"/>
      <c r="I292" s="234"/>
      <c r="J292" s="255"/>
      <c r="K292" s="255"/>
      <c r="L292" s="48"/>
      <c r="M292" s="247"/>
      <c r="N292" s="71">
        <f t="shared" si="21"/>
      </c>
      <c r="O292" s="84"/>
      <c r="P292" s="59"/>
      <c r="Q292" s="60" t="b">
        <f t="shared" si="22"/>
        <v>0</v>
      </c>
      <c r="R292" s="60" t="b">
        <f aca="true" t="shared" si="23" ref="R292:R323">AND(B291="",NOT(Q292))</f>
        <v>1</v>
      </c>
    </row>
    <row r="293" spans="1:18" s="60" customFormat="1" ht="12.75" hidden="1">
      <c r="A293" s="59"/>
      <c r="B293" s="82"/>
      <c r="C293" s="83"/>
      <c r="D293" s="83"/>
      <c r="E293" s="49"/>
      <c r="F293" s="83"/>
      <c r="G293" s="83"/>
      <c r="H293" s="234"/>
      <c r="I293" s="234"/>
      <c r="J293" s="255"/>
      <c r="K293" s="255"/>
      <c r="L293" s="48"/>
      <c r="M293" s="247"/>
      <c r="N293" s="71">
        <f t="shared" si="21"/>
      </c>
      <c r="O293" s="84"/>
      <c r="P293" s="59"/>
      <c r="Q293" s="60" t="b">
        <f t="shared" si="22"/>
        <v>0</v>
      </c>
      <c r="R293" s="60" t="b">
        <f t="shared" si="23"/>
        <v>1</v>
      </c>
    </row>
    <row r="294" spans="1:18" s="60" customFormat="1" ht="12.75" hidden="1">
      <c r="A294" s="59"/>
      <c r="B294" s="82"/>
      <c r="C294" s="83"/>
      <c r="D294" s="83"/>
      <c r="E294" s="49"/>
      <c r="F294" s="83"/>
      <c r="G294" s="83"/>
      <c r="H294" s="234"/>
      <c r="I294" s="234"/>
      <c r="J294" s="255"/>
      <c r="K294" s="255"/>
      <c r="L294" s="48"/>
      <c r="M294" s="247"/>
      <c r="N294" s="71">
        <f t="shared" si="21"/>
      </c>
      <c r="O294" s="84"/>
      <c r="P294" s="59"/>
      <c r="Q294" s="60" t="b">
        <f t="shared" si="22"/>
        <v>0</v>
      </c>
      <c r="R294" s="60" t="b">
        <f t="shared" si="23"/>
        <v>1</v>
      </c>
    </row>
    <row r="295" spans="1:18" s="60" customFormat="1" ht="12.75" hidden="1">
      <c r="A295" s="59"/>
      <c r="B295" s="82"/>
      <c r="C295" s="83"/>
      <c r="D295" s="83"/>
      <c r="E295" s="49"/>
      <c r="F295" s="83"/>
      <c r="G295" s="83"/>
      <c r="H295" s="234"/>
      <c r="I295" s="234"/>
      <c r="J295" s="255"/>
      <c r="K295" s="255"/>
      <c r="L295" s="48"/>
      <c r="M295" s="247"/>
      <c r="N295" s="71">
        <f t="shared" si="21"/>
      </c>
      <c r="O295" s="84"/>
      <c r="P295" s="59"/>
      <c r="Q295" s="60" t="b">
        <f t="shared" si="22"/>
        <v>0</v>
      </c>
      <c r="R295" s="60" t="b">
        <f t="shared" si="23"/>
        <v>1</v>
      </c>
    </row>
    <row r="296" spans="1:18" s="60" customFormat="1" ht="12.75" hidden="1">
      <c r="A296" s="59"/>
      <c r="B296" s="82"/>
      <c r="C296" s="83"/>
      <c r="D296" s="83"/>
      <c r="E296" s="49"/>
      <c r="F296" s="83"/>
      <c r="G296" s="83"/>
      <c r="H296" s="234"/>
      <c r="I296" s="234"/>
      <c r="J296" s="255"/>
      <c r="K296" s="255"/>
      <c r="L296" s="48"/>
      <c r="M296" s="247"/>
      <c r="N296" s="71">
        <f t="shared" si="21"/>
      </c>
      <c r="O296" s="84"/>
      <c r="P296" s="59"/>
      <c r="Q296" s="60" t="b">
        <f t="shared" si="22"/>
        <v>0</v>
      </c>
      <c r="R296" s="60" t="b">
        <f t="shared" si="23"/>
        <v>1</v>
      </c>
    </row>
    <row r="297" spans="1:18" s="60" customFormat="1" ht="12.75" hidden="1">
      <c r="A297" s="59"/>
      <c r="B297" s="82"/>
      <c r="C297" s="83"/>
      <c r="D297" s="83"/>
      <c r="E297" s="49"/>
      <c r="F297" s="83"/>
      <c r="G297" s="83"/>
      <c r="H297" s="234"/>
      <c r="I297" s="234"/>
      <c r="J297" s="255"/>
      <c r="K297" s="255"/>
      <c r="L297" s="48"/>
      <c r="M297" s="247"/>
      <c r="N297" s="71">
        <f t="shared" si="21"/>
      </c>
      <c r="O297" s="84"/>
      <c r="P297" s="59"/>
      <c r="Q297" s="60" t="b">
        <f t="shared" si="22"/>
        <v>0</v>
      </c>
      <c r="R297" s="60" t="b">
        <f t="shared" si="23"/>
        <v>1</v>
      </c>
    </row>
    <row r="298" spans="1:18" s="60" customFormat="1" ht="12.75" hidden="1">
      <c r="A298" s="59"/>
      <c r="B298" s="82"/>
      <c r="C298" s="83"/>
      <c r="D298" s="83"/>
      <c r="E298" s="49"/>
      <c r="F298" s="83"/>
      <c r="G298" s="83"/>
      <c r="H298" s="234"/>
      <c r="I298" s="234"/>
      <c r="J298" s="255"/>
      <c r="K298" s="255"/>
      <c r="L298" s="48"/>
      <c r="M298" s="247"/>
      <c r="N298" s="71">
        <f t="shared" si="21"/>
      </c>
      <c r="O298" s="84"/>
      <c r="P298" s="59"/>
      <c r="Q298" s="60" t="b">
        <f t="shared" si="22"/>
        <v>0</v>
      </c>
      <c r="R298" s="60" t="b">
        <f t="shared" si="23"/>
        <v>1</v>
      </c>
    </row>
    <row r="299" spans="1:18" s="60" customFormat="1" ht="12.75" hidden="1">
      <c r="A299" s="59"/>
      <c r="B299" s="82"/>
      <c r="C299" s="83"/>
      <c r="D299" s="83"/>
      <c r="E299" s="49"/>
      <c r="F299" s="83"/>
      <c r="G299" s="83"/>
      <c r="H299" s="234"/>
      <c r="I299" s="234"/>
      <c r="J299" s="255"/>
      <c r="K299" s="255"/>
      <c r="L299" s="48"/>
      <c r="M299" s="247"/>
      <c r="N299" s="71">
        <f t="shared" si="21"/>
      </c>
      <c r="O299" s="84"/>
      <c r="P299" s="59"/>
      <c r="Q299" s="60" t="b">
        <f t="shared" si="22"/>
        <v>0</v>
      </c>
      <c r="R299" s="60" t="b">
        <f t="shared" si="23"/>
        <v>1</v>
      </c>
    </row>
    <row r="300" spans="1:18" s="60" customFormat="1" ht="12.75" hidden="1">
      <c r="A300" s="59"/>
      <c r="B300" s="82"/>
      <c r="C300" s="83"/>
      <c r="D300" s="83"/>
      <c r="E300" s="49"/>
      <c r="F300" s="83"/>
      <c r="G300" s="83"/>
      <c r="H300" s="234"/>
      <c r="I300" s="234"/>
      <c r="J300" s="255"/>
      <c r="K300" s="255"/>
      <c r="L300" s="48"/>
      <c r="M300" s="247"/>
      <c r="N300" s="71">
        <f t="shared" si="21"/>
      </c>
      <c r="O300" s="84"/>
      <c r="P300" s="59"/>
      <c r="Q300" s="60" t="b">
        <f t="shared" si="22"/>
        <v>0</v>
      </c>
      <c r="R300" s="60" t="b">
        <f t="shared" si="23"/>
        <v>1</v>
      </c>
    </row>
    <row r="301" spans="1:18" s="60" customFormat="1" ht="12.75" hidden="1">
      <c r="A301" s="59"/>
      <c r="B301" s="82"/>
      <c r="C301" s="83"/>
      <c r="D301" s="83"/>
      <c r="E301" s="49"/>
      <c r="F301" s="83"/>
      <c r="G301" s="83"/>
      <c r="H301" s="234"/>
      <c r="I301" s="234"/>
      <c r="J301" s="255"/>
      <c r="K301" s="255"/>
      <c r="L301" s="48"/>
      <c r="M301" s="247"/>
      <c r="N301" s="71">
        <f t="shared" si="21"/>
      </c>
      <c r="O301" s="84"/>
      <c r="P301" s="59"/>
      <c r="Q301" s="60" t="b">
        <f t="shared" si="22"/>
        <v>0</v>
      </c>
      <c r="R301" s="60" t="b">
        <f t="shared" si="23"/>
        <v>1</v>
      </c>
    </row>
    <row r="302" spans="1:18" s="60" customFormat="1" ht="12.75" hidden="1">
      <c r="A302" s="59"/>
      <c r="B302" s="82"/>
      <c r="C302" s="83"/>
      <c r="D302" s="83"/>
      <c r="E302" s="49"/>
      <c r="F302" s="83"/>
      <c r="G302" s="83"/>
      <c r="H302" s="234"/>
      <c r="I302" s="234"/>
      <c r="J302" s="255"/>
      <c r="K302" s="255"/>
      <c r="L302" s="48"/>
      <c r="M302" s="247"/>
      <c r="N302" s="71">
        <f t="shared" si="21"/>
      </c>
      <c r="O302" s="84"/>
      <c r="P302" s="59"/>
      <c r="Q302" s="60" t="b">
        <f t="shared" si="22"/>
        <v>0</v>
      </c>
      <c r="R302" s="60" t="b">
        <f t="shared" si="23"/>
        <v>1</v>
      </c>
    </row>
    <row r="303" spans="1:18" s="60" customFormat="1" ht="12.75" hidden="1">
      <c r="A303" s="59"/>
      <c r="B303" s="82"/>
      <c r="C303" s="83"/>
      <c r="D303" s="83"/>
      <c r="E303" s="49"/>
      <c r="F303" s="83"/>
      <c r="G303" s="83"/>
      <c r="H303" s="234"/>
      <c r="I303" s="234"/>
      <c r="J303" s="255"/>
      <c r="K303" s="255"/>
      <c r="L303" s="48"/>
      <c r="M303" s="247"/>
      <c r="N303" s="71">
        <f t="shared" si="21"/>
      </c>
      <c r="O303" s="84"/>
      <c r="P303" s="59"/>
      <c r="Q303" s="60" t="b">
        <f t="shared" si="22"/>
        <v>0</v>
      </c>
      <c r="R303" s="60" t="b">
        <f t="shared" si="23"/>
        <v>1</v>
      </c>
    </row>
    <row r="304" spans="1:18" s="60" customFormat="1" ht="12.75" hidden="1">
      <c r="A304" s="59"/>
      <c r="B304" s="82"/>
      <c r="C304" s="83"/>
      <c r="D304" s="83"/>
      <c r="E304" s="49"/>
      <c r="F304" s="83"/>
      <c r="G304" s="83"/>
      <c r="H304" s="234"/>
      <c r="I304" s="234"/>
      <c r="J304" s="255"/>
      <c r="K304" s="255"/>
      <c r="L304" s="48"/>
      <c r="M304" s="247"/>
      <c r="N304" s="71">
        <f t="shared" si="21"/>
      </c>
      <c r="O304" s="84"/>
      <c r="P304" s="59"/>
      <c r="Q304" s="60" t="b">
        <f t="shared" si="22"/>
        <v>0</v>
      </c>
      <c r="R304" s="60" t="b">
        <f t="shared" si="23"/>
        <v>1</v>
      </c>
    </row>
    <row r="305" spans="1:18" s="60" customFormat="1" ht="12.75" hidden="1">
      <c r="A305" s="59"/>
      <c r="B305" s="82"/>
      <c r="C305" s="83"/>
      <c r="D305" s="83"/>
      <c r="E305" s="49"/>
      <c r="F305" s="83"/>
      <c r="G305" s="83"/>
      <c r="H305" s="234"/>
      <c r="I305" s="234"/>
      <c r="J305" s="255"/>
      <c r="K305" s="255"/>
      <c r="L305" s="48"/>
      <c r="M305" s="247"/>
      <c r="N305" s="71">
        <f t="shared" si="21"/>
      </c>
      <c r="O305" s="84"/>
      <c r="P305" s="59"/>
      <c r="Q305" s="60" t="b">
        <f t="shared" si="22"/>
        <v>0</v>
      </c>
      <c r="R305" s="60" t="b">
        <f t="shared" si="23"/>
        <v>1</v>
      </c>
    </row>
    <row r="306" spans="1:18" s="60" customFormat="1" ht="12.75" hidden="1">
      <c r="A306" s="59"/>
      <c r="B306" s="82"/>
      <c r="C306" s="83"/>
      <c r="D306" s="83"/>
      <c r="E306" s="49"/>
      <c r="F306" s="83"/>
      <c r="G306" s="83"/>
      <c r="H306" s="234"/>
      <c r="I306" s="234"/>
      <c r="J306" s="255"/>
      <c r="K306" s="255"/>
      <c r="L306" s="48"/>
      <c r="M306" s="247"/>
      <c r="N306" s="71">
        <f t="shared" si="21"/>
      </c>
      <c r="O306" s="84"/>
      <c r="P306" s="59"/>
      <c r="Q306" s="60" t="b">
        <f t="shared" si="22"/>
        <v>0</v>
      </c>
      <c r="R306" s="60" t="b">
        <f t="shared" si="23"/>
        <v>1</v>
      </c>
    </row>
    <row r="307" spans="1:18" s="60" customFormat="1" ht="12.75" hidden="1">
      <c r="A307" s="59"/>
      <c r="B307" s="82"/>
      <c r="C307" s="83"/>
      <c r="D307" s="83"/>
      <c r="E307" s="49"/>
      <c r="F307" s="83"/>
      <c r="G307" s="83"/>
      <c r="H307" s="234"/>
      <c r="I307" s="234"/>
      <c r="J307" s="255"/>
      <c r="K307" s="255"/>
      <c r="L307" s="48"/>
      <c r="M307" s="247"/>
      <c r="N307" s="71">
        <f t="shared" si="21"/>
      </c>
      <c r="O307" s="84"/>
      <c r="P307" s="59"/>
      <c r="Q307" s="60" t="b">
        <f t="shared" si="22"/>
        <v>0</v>
      </c>
      <c r="R307" s="60" t="b">
        <f t="shared" si="23"/>
        <v>1</v>
      </c>
    </row>
    <row r="308" spans="1:18" s="60" customFormat="1" ht="12.75" hidden="1">
      <c r="A308" s="59"/>
      <c r="B308" s="82"/>
      <c r="C308" s="83"/>
      <c r="D308" s="83"/>
      <c r="E308" s="49"/>
      <c r="F308" s="83"/>
      <c r="G308" s="83"/>
      <c r="H308" s="234"/>
      <c r="I308" s="234"/>
      <c r="J308" s="255"/>
      <c r="K308" s="255"/>
      <c r="L308" s="48"/>
      <c r="M308" s="247"/>
      <c r="N308" s="71">
        <f t="shared" si="21"/>
      </c>
      <c r="O308" s="84"/>
      <c r="P308" s="59"/>
      <c r="Q308" s="60" t="b">
        <f t="shared" si="22"/>
        <v>0</v>
      </c>
      <c r="R308" s="60" t="b">
        <f t="shared" si="23"/>
        <v>1</v>
      </c>
    </row>
    <row r="309" spans="1:18" s="60" customFormat="1" ht="12.75" hidden="1">
      <c r="A309" s="59"/>
      <c r="B309" s="82"/>
      <c r="C309" s="83"/>
      <c r="D309" s="83"/>
      <c r="E309" s="49"/>
      <c r="F309" s="83"/>
      <c r="G309" s="83"/>
      <c r="H309" s="234"/>
      <c r="I309" s="234"/>
      <c r="J309" s="255"/>
      <c r="K309" s="255"/>
      <c r="L309" s="48"/>
      <c r="M309" s="247"/>
      <c r="N309" s="71">
        <f t="shared" si="21"/>
      </c>
      <c r="O309" s="84"/>
      <c r="P309" s="59"/>
      <c r="Q309" s="60" t="b">
        <f t="shared" si="22"/>
        <v>0</v>
      </c>
      <c r="R309" s="60" t="b">
        <f t="shared" si="23"/>
        <v>1</v>
      </c>
    </row>
    <row r="310" spans="1:18" s="60" customFormat="1" ht="12.75" hidden="1">
      <c r="A310" s="59"/>
      <c r="B310" s="82"/>
      <c r="C310" s="83"/>
      <c r="D310" s="83"/>
      <c r="E310" s="49"/>
      <c r="F310" s="83"/>
      <c r="G310" s="83"/>
      <c r="H310" s="234"/>
      <c r="I310" s="234"/>
      <c r="J310" s="255"/>
      <c r="K310" s="255"/>
      <c r="L310" s="48"/>
      <c r="M310" s="247"/>
      <c r="N310" s="71">
        <f t="shared" si="21"/>
      </c>
      <c r="O310" s="84"/>
      <c r="P310" s="59"/>
      <c r="Q310" s="60" t="b">
        <f t="shared" si="22"/>
        <v>0</v>
      </c>
      <c r="R310" s="60" t="b">
        <f t="shared" si="23"/>
        <v>1</v>
      </c>
    </row>
    <row r="311" spans="1:18" s="60" customFormat="1" ht="12.75" hidden="1">
      <c r="A311" s="59"/>
      <c r="B311" s="82"/>
      <c r="C311" s="83"/>
      <c r="D311" s="83"/>
      <c r="E311" s="49"/>
      <c r="F311" s="83"/>
      <c r="G311" s="83"/>
      <c r="H311" s="234"/>
      <c r="I311" s="234"/>
      <c r="J311" s="255"/>
      <c r="K311" s="255"/>
      <c r="L311" s="48"/>
      <c r="M311" s="247"/>
      <c r="N311" s="71">
        <f t="shared" si="21"/>
      </c>
      <c r="O311" s="84"/>
      <c r="P311" s="59"/>
      <c r="Q311" s="60" t="b">
        <f t="shared" si="22"/>
        <v>0</v>
      </c>
      <c r="R311" s="60" t="b">
        <f t="shared" si="23"/>
        <v>1</v>
      </c>
    </row>
    <row r="312" spans="1:18" s="60" customFormat="1" ht="12.75" hidden="1">
      <c r="A312" s="59"/>
      <c r="B312" s="82"/>
      <c r="C312" s="83"/>
      <c r="D312" s="83"/>
      <c r="E312" s="49"/>
      <c r="F312" s="83"/>
      <c r="G312" s="83"/>
      <c r="H312" s="234"/>
      <c r="I312" s="234"/>
      <c r="J312" s="255"/>
      <c r="K312" s="255"/>
      <c r="L312" s="48"/>
      <c r="M312" s="247"/>
      <c r="N312" s="71">
        <f t="shared" si="21"/>
      </c>
      <c r="O312" s="84"/>
      <c r="P312" s="59"/>
      <c r="Q312" s="60" t="b">
        <f t="shared" si="22"/>
        <v>0</v>
      </c>
      <c r="R312" s="60" t="b">
        <f t="shared" si="23"/>
        <v>1</v>
      </c>
    </row>
    <row r="313" spans="1:18" s="60" customFormat="1" ht="12.75" hidden="1">
      <c r="A313" s="59"/>
      <c r="B313" s="82"/>
      <c r="C313" s="83"/>
      <c r="D313" s="83"/>
      <c r="E313" s="49"/>
      <c r="F313" s="83"/>
      <c r="G313" s="83"/>
      <c r="H313" s="234"/>
      <c r="I313" s="234"/>
      <c r="J313" s="255"/>
      <c r="K313" s="255"/>
      <c r="L313" s="48"/>
      <c r="M313" s="247"/>
      <c r="N313" s="71">
        <f t="shared" si="21"/>
      </c>
      <c r="O313" s="84"/>
      <c r="P313" s="59"/>
      <c r="Q313" s="60" t="b">
        <f t="shared" si="22"/>
        <v>0</v>
      </c>
      <c r="R313" s="60" t="b">
        <f t="shared" si="23"/>
        <v>1</v>
      </c>
    </row>
    <row r="314" spans="1:18" s="60" customFormat="1" ht="12.75" hidden="1">
      <c r="A314" s="59"/>
      <c r="B314" s="82"/>
      <c r="C314" s="83"/>
      <c r="D314" s="83"/>
      <c r="E314" s="49"/>
      <c r="F314" s="83"/>
      <c r="G314" s="83"/>
      <c r="H314" s="234"/>
      <c r="I314" s="234"/>
      <c r="J314" s="255"/>
      <c r="K314" s="255"/>
      <c r="L314" s="48"/>
      <c r="M314" s="247"/>
      <c r="N314" s="71">
        <f t="shared" si="21"/>
      </c>
      <c r="O314" s="84"/>
      <c r="P314" s="59"/>
      <c r="Q314" s="60" t="b">
        <f t="shared" si="22"/>
        <v>0</v>
      </c>
      <c r="R314" s="60" t="b">
        <f t="shared" si="23"/>
        <v>1</v>
      </c>
    </row>
    <row r="315" spans="1:18" s="60" customFormat="1" ht="12.75" hidden="1">
      <c r="A315" s="59"/>
      <c r="B315" s="82"/>
      <c r="C315" s="83"/>
      <c r="D315" s="83"/>
      <c r="E315" s="49"/>
      <c r="F315" s="83"/>
      <c r="G315" s="83"/>
      <c r="H315" s="234"/>
      <c r="I315" s="234"/>
      <c r="J315" s="255"/>
      <c r="K315" s="255"/>
      <c r="L315" s="48"/>
      <c r="M315" s="247"/>
      <c r="N315" s="71">
        <f t="shared" si="21"/>
      </c>
      <c r="O315" s="84"/>
      <c r="P315" s="59"/>
      <c r="Q315" s="60" t="b">
        <f t="shared" si="22"/>
        <v>0</v>
      </c>
      <c r="R315" s="60" t="b">
        <f t="shared" si="23"/>
        <v>1</v>
      </c>
    </row>
    <row r="316" spans="1:18" s="60" customFormat="1" ht="12.75" hidden="1">
      <c r="A316" s="59"/>
      <c r="B316" s="82"/>
      <c r="C316" s="83"/>
      <c r="D316" s="83"/>
      <c r="E316" s="49"/>
      <c r="F316" s="83"/>
      <c r="G316" s="83"/>
      <c r="H316" s="234"/>
      <c r="I316" s="234"/>
      <c r="J316" s="255"/>
      <c r="K316" s="255"/>
      <c r="L316" s="48"/>
      <c r="M316" s="247"/>
      <c r="N316" s="71">
        <f t="shared" si="21"/>
      </c>
      <c r="O316" s="84"/>
      <c r="P316" s="59"/>
      <c r="Q316" s="60" t="b">
        <f t="shared" si="22"/>
        <v>0</v>
      </c>
      <c r="R316" s="60" t="b">
        <f t="shared" si="23"/>
        <v>1</v>
      </c>
    </row>
    <row r="317" spans="1:18" s="60" customFormat="1" ht="12.75" hidden="1">
      <c r="A317" s="59"/>
      <c r="B317" s="82"/>
      <c r="C317" s="83"/>
      <c r="D317" s="83"/>
      <c r="E317" s="49"/>
      <c r="F317" s="83"/>
      <c r="G317" s="83"/>
      <c r="H317" s="234"/>
      <c r="I317" s="234"/>
      <c r="J317" s="255"/>
      <c r="K317" s="255"/>
      <c r="L317" s="48"/>
      <c r="M317" s="247"/>
      <c r="N317" s="71">
        <f t="shared" si="21"/>
      </c>
      <c r="O317" s="84"/>
      <c r="P317" s="59"/>
      <c r="Q317" s="60" t="b">
        <f t="shared" si="22"/>
        <v>0</v>
      </c>
      <c r="R317" s="60" t="b">
        <f t="shared" si="23"/>
        <v>1</v>
      </c>
    </row>
    <row r="318" spans="1:18" s="60" customFormat="1" ht="12.75" hidden="1">
      <c r="A318" s="59"/>
      <c r="B318" s="82"/>
      <c r="C318" s="83"/>
      <c r="D318" s="83"/>
      <c r="E318" s="49"/>
      <c r="F318" s="83"/>
      <c r="G318" s="83"/>
      <c r="H318" s="234"/>
      <c r="I318" s="234"/>
      <c r="J318" s="255"/>
      <c r="K318" s="255"/>
      <c r="L318" s="48"/>
      <c r="M318" s="247"/>
      <c r="N318" s="71">
        <f t="shared" si="21"/>
      </c>
      <c r="O318" s="84"/>
      <c r="P318" s="59"/>
      <c r="Q318" s="60" t="b">
        <f t="shared" si="22"/>
        <v>0</v>
      </c>
      <c r="R318" s="60" t="b">
        <f t="shared" si="23"/>
        <v>1</v>
      </c>
    </row>
    <row r="319" spans="1:18" s="60" customFormat="1" ht="12.75" hidden="1">
      <c r="A319" s="59"/>
      <c r="B319" s="82"/>
      <c r="C319" s="83"/>
      <c r="D319" s="83"/>
      <c r="E319" s="49"/>
      <c r="F319" s="83"/>
      <c r="G319" s="83"/>
      <c r="H319" s="234"/>
      <c r="I319" s="234"/>
      <c r="J319" s="255"/>
      <c r="K319" s="255"/>
      <c r="L319" s="48"/>
      <c r="M319" s="247"/>
      <c r="N319" s="71">
        <f t="shared" si="21"/>
      </c>
      <c r="O319" s="84"/>
      <c r="P319" s="59"/>
      <c r="Q319" s="60" t="b">
        <f t="shared" si="22"/>
        <v>0</v>
      </c>
      <c r="R319" s="60" t="b">
        <f t="shared" si="23"/>
        <v>1</v>
      </c>
    </row>
    <row r="320" spans="1:18" s="60" customFormat="1" ht="12.75" hidden="1">
      <c r="A320" s="59"/>
      <c r="B320" s="82"/>
      <c r="C320" s="83"/>
      <c r="D320" s="83"/>
      <c r="E320" s="49"/>
      <c r="F320" s="83"/>
      <c r="G320" s="83"/>
      <c r="H320" s="234"/>
      <c r="I320" s="234"/>
      <c r="J320" s="255"/>
      <c r="K320" s="255"/>
      <c r="L320" s="48"/>
      <c r="M320" s="247"/>
      <c r="N320" s="71">
        <f t="shared" si="21"/>
      </c>
      <c r="O320" s="84"/>
      <c r="P320" s="59"/>
      <c r="Q320" s="60" t="b">
        <f t="shared" si="22"/>
        <v>0</v>
      </c>
      <c r="R320" s="60" t="b">
        <f t="shared" si="23"/>
        <v>1</v>
      </c>
    </row>
    <row r="321" spans="1:18" s="60" customFormat="1" ht="12.75" hidden="1">
      <c r="A321" s="59"/>
      <c r="B321" s="82"/>
      <c r="C321" s="83"/>
      <c r="D321" s="83"/>
      <c r="E321" s="49"/>
      <c r="F321" s="83"/>
      <c r="G321" s="83"/>
      <c r="H321" s="234"/>
      <c r="I321" s="234"/>
      <c r="J321" s="255"/>
      <c r="K321" s="255"/>
      <c r="L321" s="48"/>
      <c r="M321" s="247"/>
      <c r="N321" s="71">
        <f t="shared" si="21"/>
      </c>
      <c r="O321" s="84"/>
      <c r="P321" s="59"/>
      <c r="Q321" s="60" t="b">
        <f t="shared" si="22"/>
        <v>0</v>
      </c>
      <c r="R321" s="60" t="b">
        <f t="shared" si="23"/>
        <v>1</v>
      </c>
    </row>
    <row r="322" spans="1:18" s="60" customFormat="1" ht="12.75" hidden="1">
      <c r="A322" s="59"/>
      <c r="B322" s="82"/>
      <c r="C322" s="83"/>
      <c r="D322" s="83"/>
      <c r="E322" s="49"/>
      <c r="F322" s="83"/>
      <c r="G322" s="83"/>
      <c r="H322" s="234"/>
      <c r="I322" s="234"/>
      <c r="J322" s="255"/>
      <c r="K322" s="255"/>
      <c r="L322" s="48"/>
      <c r="M322" s="247"/>
      <c r="N322" s="71">
        <f t="shared" si="21"/>
      </c>
      <c r="O322" s="84"/>
      <c r="P322" s="59"/>
      <c r="Q322" s="60" t="b">
        <f t="shared" si="22"/>
        <v>0</v>
      </c>
      <c r="R322" s="60" t="b">
        <f t="shared" si="23"/>
        <v>1</v>
      </c>
    </row>
    <row r="323" spans="1:18" s="60" customFormat="1" ht="12.75" hidden="1">
      <c r="A323" s="59"/>
      <c r="B323" s="82"/>
      <c r="C323" s="83"/>
      <c r="D323" s="83"/>
      <c r="E323" s="49"/>
      <c r="F323" s="83"/>
      <c r="G323" s="83"/>
      <c r="H323" s="234"/>
      <c r="I323" s="234"/>
      <c r="J323" s="255"/>
      <c r="K323" s="255"/>
      <c r="L323" s="48"/>
      <c r="M323" s="247"/>
      <c r="N323" s="71">
        <f>IF(OR(M323&lt;&gt;"",M323&lt;&gt;0),(J323+K323)/M323,"")</f>
      </c>
      <c r="O323" s="84"/>
      <c r="P323" s="59"/>
      <c r="Q323" s="60" t="b">
        <f t="shared" si="22"/>
        <v>0</v>
      </c>
      <c r="R323" s="60" t="b">
        <f t="shared" si="23"/>
        <v>1</v>
      </c>
    </row>
    <row r="324" spans="1:18" s="60" customFormat="1" ht="12.75" hidden="1">
      <c r="A324" s="59"/>
      <c r="B324" s="82"/>
      <c r="C324" s="83"/>
      <c r="D324" s="83"/>
      <c r="E324" s="49"/>
      <c r="F324" s="83"/>
      <c r="G324" s="83"/>
      <c r="H324" s="234"/>
      <c r="I324" s="234"/>
      <c r="J324" s="255"/>
      <c r="K324" s="255"/>
      <c r="L324" s="48"/>
      <c r="M324" s="247"/>
      <c r="N324" s="71">
        <f>IF(OR(M324&lt;&gt;"",M324&lt;&gt;0),(J324+K324)/M324,"")</f>
      </c>
      <c r="O324" s="84"/>
      <c r="P324" s="59"/>
      <c r="Q324" s="60" t="b">
        <f t="shared" si="22"/>
        <v>0</v>
      </c>
      <c r="R324" s="60" t="b">
        <f>AND(B323="",NOT(Q324))</f>
        <v>1</v>
      </c>
    </row>
    <row r="325" spans="1:18" s="60" customFormat="1" ht="12.75" hidden="1">
      <c r="A325" s="59"/>
      <c r="B325" s="82"/>
      <c r="C325" s="83"/>
      <c r="D325" s="83"/>
      <c r="E325" s="49"/>
      <c r="F325" s="83"/>
      <c r="G325" s="83"/>
      <c r="H325" s="234"/>
      <c r="I325" s="234"/>
      <c r="J325" s="255"/>
      <c r="K325" s="255"/>
      <c r="L325" s="48"/>
      <c r="M325" s="247"/>
      <c r="N325" s="71">
        <f>IF(OR(M325&lt;&gt;"",M325&lt;&gt;0),(J325+K325)/M325,"")</f>
      </c>
      <c r="O325" s="84"/>
      <c r="P325" s="59"/>
      <c r="Q325" s="60" t="b">
        <f t="shared" si="22"/>
        <v>0</v>
      </c>
      <c r="R325" s="60" t="b">
        <f>AND(B324="",NOT(Q325))</f>
        <v>1</v>
      </c>
    </row>
    <row r="326" spans="1:18" s="60" customFormat="1" ht="12.75" hidden="1">
      <c r="A326" s="59"/>
      <c r="B326" s="82"/>
      <c r="C326" s="83"/>
      <c r="D326" s="83"/>
      <c r="E326" s="49"/>
      <c r="F326" s="83"/>
      <c r="G326" s="83"/>
      <c r="H326" s="234"/>
      <c r="I326" s="234"/>
      <c r="J326" s="255"/>
      <c r="K326" s="255"/>
      <c r="L326" s="48"/>
      <c r="M326" s="247"/>
      <c r="N326" s="71">
        <f>IF(OR(M326&lt;&gt;"",M326&lt;&gt;0),(J326+K326)/M326,"")</f>
      </c>
      <c r="O326" s="84"/>
      <c r="P326" s="59"/>
      <c r="Q326" s="60" t="b">
        <f t="shared" si="22"/>
        <v>0</v>
      </c>
      <c r="R326" s="60" t="b">
        <f>AND(B325="",NOT(Q326))</f>
        <v>1</v>
      </c>
    </row>
    <row r="327" spans="1:18" s="60" customFormat="1" ht="12.75" hidden="1">
      <c r="A327" s="59"/>
      <c r="B327" s="82"/>
      <c r="C327" s="83"/>
      <c r="D327" s="83"/>
      <c r="E327" s="49"/>
      <c r="F327" s="83"/>
      <c r="G327" s="83"/>
      <c r="H327" s="234"/>
      <c r="I327" s="234"/>
      <c r="J327" s="255"/>
      <c r="K327" s="255"/>
      <c r="L327" s="48"/>
      <c r="M327" s="247"/>
      <c r="N327" s="71">
        <f>IF(OR(M327&lt;&gt;"",M327&lt;&gt;0),(J327+K327)/M327,"")</f>
      </c>
      <c r="O327" s="84"/>
      <c r="P327" s="59"/>
      <c r="Q327" s="60" t="b">
        <f t="shared" si="22"/>
        <v>0</v>
      </c>
      <c r="R327" s="60" t="b">
        <f>AND(B326="",NOT(Q327))</f>
        <v>1</v>
      </c>
    </row>
    <row r="328" spans="1:16" s="60" customFormat="1" ht="15" customHeight="1">
      <c r="A328" s="59"/>
      <c r="B328" s="323" t="s">
        <v>147</v>
      </c>
      <c r="C328" s="324"/>
      <c r="D328" s="324"/>
      <c r="E328" s="324"/>
      <c r="F328" s="324"/>
      <c r="G328" s="324"/>
      <c r="H328" s="324"/>
      <c r="I328" s="324"/>
      <c r="J328" s="324"/>
      <c r="K328" s="324"/>
      <c r="L328" s="324"/>
      <c r="M328" s="325"/>
      <c r="N328" s="75">
        <f>SUM(N259:N327)</f>
        <v>0</v>
      </c>
      <c r="O328" s="70"/>
      <c r="P328" s="59"/>
    </row>
    <row r="329" spans="1:18" s="60" customFormat="1" ht="12.75" hidden="1">
      <c r="A329" s="59"/>
      <c r="B329" s="349">
        <f>IF(OR(OR(Q259:Q288),OR(Q289:Q300),OR(Q301:Q327)),"INCOMPLETE","")</f>
      </c>
      <c r="C329" s="349"/>
      <c r="D329" s="349"/>
      <c r="E329" s="349"/>
      <c r="F329" s="349"/>
      <c r="G329" s="349"/>
      <c r="H329" s="349"/>
      <c r="I329" s="349"/>
      <c r="J329" s="349"/>
      <c r="K329" s="349"/>
      <c r="L329" s="349"/>
      <c r="M329" s="349"/>
      <c r="N329" s="349"/>
      <c r="O329" s="349"/>
      <c r="P329" s="59"/>
      <c r="R329" s="60" t="b">
        <f>B329=""</f>
        <v>1</v>
      </c>
    </row>
    <row r="330" spans="1:16" s="60" customFormat="1" ht="9.75" customHeight="1">
      <c r="A330" s="59"/>
      <c r="B330" s="59"/>
      <c r="C330" s="59"/>
      <c r="D330" s="59"/>
      <c r="E330" s="59"/>
      <c r="F330" s="59"/>
      <c r="G330" s="59"/>
      <c r="H330" s="59"/>
      <c r="I330" s="59"/>
      <c r="J330" s="59"/>
      <c r="K330" s="59"/>
      <c r="L330" s="59"/>
      <c r="M330" s="59"/>
      <c r="N330" s="59"/>
      <c r="O330" s="59"/>
      <c r="P330" s="59"/>
    </row>
  </sheetData>
  <sheetProtection password="BA4C" sheet="1" objects="1" scenarios="1" selectLockedCells="1"/>
  <mergeCells count="32">
    <mergeCell ref="B257:D257"/>
    <mergeCell ref="B328:M328"/>
    <mergeCell ref="B329:O329"/>
    <mergeCell ref="B208:O208"/>
    <mergeCell ref="B253:M253"/>
    <mergeCell ref="B254:M254"/>
    <mergeCell ref="B255:O255"/>
    <mergeCell ref="B133:M133"/>
    <mergeCell ref="B134:O134"/>
    <mergeCell ref="B136:F136"/>
    <mergeCell ref="B207:M207"/>
    <mergeCell ref="B15:F15"/>
    <mergeCell ref="C86:M86"/>
    <mergeCell ref="B87:O87"/>
    <mergeCell ref="B132:M132"/>
    <mergeCell ref="B12:C12"/>
    <mergeCell ref="D12:O12"/>
    <mergeCell ref="B13:C13"/>
    <mergeCell ref="D13:O13"/>
    <mergeCell ref="B10:C10"/>
    <mergeCell ref="D10:O10"/>
    <mergeCell ref="B11:C11"/>
    <mergeCell ref="D11:O11"/>
    <mergeCell ref="B8:C8"/>
    <mergeCell ref="D8:O8"/>
    <mergeCell ref="B9:C9"/>
    <mergeCell ref="D9:O9"/>
    <mergeCell ref="B2:H2"/>
    <mergeCell ref="C3:H3"/>
    <mergeCell ref="B4:N4"/>
    <mergeCell ref="B7:C7"/>
    <mergeCell ref="D7:O7"/>
  </mergeCells>
  <dataValidations count="3">
    <dataValidation allowBlank="1" showErrorMessage="1" promptTitle="Description of expenditure" prompt="Please, briefly describe the item." sqref="P84:P87 L256:M257 A254:O254 A17:M85 N137:O206 A208:B252 C5:C6 R87:IV131 R84:IV85 L8:M15 A256:K328 C88:P131 R133:IV206 N133:O133 E14:J16 O2:O6 E5:N6 D5:D16 B14:C16 C2:N3 B2:B6 A2:A16 A329:B329 A330:O65536 A255:B255 P2:IV83 A87:B131 K8:K16 P132:P208 R208:IV252 Q84:Q65536 B137:K137 R254:IV65536 P253:P65536 L259:M328 N8:O85 A133:A206 B133:B136 C135:O136 B138:M206 N256:O328 C209:P252"/>
    <dataValidation allowBlank="1" showErrorMessage="1" sqref="L137:M137 B8:B13 C12:C13 B7:C7 C8:C9 L16:M16 L258:M258"/>
    <dataValidation allowBlank="1" showErrorMessage="1" promptTitle="Total costs in euro" prompt="Indicate the total amount for the corresponding month for the expert in euro." sqref="A86:C86 R132:IV132 N253:O253 N132:O132 N86:O86 N207:O207 R253:IV253 A132:B132 A253:B253 R207:IV207 A207:B207 R86:IV86"/>
  </dataValidations>
  <printOptions horizontalCentered="1" verticalCentered="1"/>
  <pageMargins left="0.3937007874015748" right="0.3937007874015748" top="0.7874015748031497" bottom="0.984251968503937" header="0.3937007874015748" footer="0.5118110236220472"/>
  <pageSetup horizontalDpi="600" verticalDpi="600" orientation="landscape" paperSize="9" scale="69" r:id="rId3"/>
  <headerFooter alignWithMargins="0">
    <oddHeader>&amp;L&amp;G&amp;R&amp;G</oddHeader>
  </headerFooter>
  <rowBreaks count="1" manualBreakCount="1">
    <brk id="135" max="15" man="1"/>
  </rowBreaks>
  <legacyDrawing r:id="rId2"/>
</worksheet>
</file>

<file path=xl/worksheets/sheet7.xml><?xml version="1.0" encoding="utf-8"?>
<worksheet xmlns="http://schemas.openxmlformats.org/spreadsheetml/2006/main" xmlns:r="http://schemas.openxmlformats.org/officeDocument/2006/relationships">
  <sheetPr codeName="Tabelle7"/>
  <dimension ref="A1:R236"/>
  <sheetViews>
    <sheetView showGridLines="0" zoomScalePageLayoutView="0" workbookViewId="0" topLeftCell="A1">
      <selection activeCell="H18" sqref="H18"/>
    </sheetView>
  </sheetViews>
  <sheetFormatPr defaultColWidth="0" defaultRowHeight="12.75"/>
  <cols>
    <col min="1" max="1" width="1.7109375" style="220" customWidth="1"/>
    <col min="2" max="2" width="12.57421875" style="220" customWidth="1"/>
    <col min="3" max="3" width="16.140625" style="220" customWidth="1"/>
    <col min="4" max="4" width="12.57421875" style="220" customWidth="1"/>
    <col min="5" max="6" width="18.7109375" style="220" customWidth="1"/>
    <col min="7" max="7" width="16.00390625" style="220" customWidth="1"/>
    <col min="8" max="9" width="14.140625" style="220" customWidth="1"/>
    <col min="10" max="10" width="16.00390625" style="220" customWidth="1"/>
    <col min="11" max="11" width="17.421875" style="220" customWidth="1"/>
    <col min="12" max="12" width="15.140625" style="220" customWidth="1"/>
    <col min="13" max="13" width="1.7109375" style="220" customWidth="1"/>
    <col min="14" max="16384" width="9.140625" style="220" hidden="1" customWidth="1"/>
  </cols>
  <sheetData>
    <row r="1" spans="1:13" s="60" customFormat="1" ht="9.75" customHeight="1" collapsed="1">
      <c r="A1" s="59"/>
      <c r="B1" s="59"/>
      <c r="C1" s="59"/>
      <c r="D1" s="59"/>
      <c r="E1" s="59"/>
      <c r="F1" s="59"/>
      <c r="G1" s="59"/>
      <c r="H1" s="59"/>
      <c r="I1" s="59"/>
      <c r="J1" s="59"/>
      <c r="K1" s="59"/>
      <c r="L1" s="59"/>
      <c r="M1" s="59"/>
    </row>
    <row r="2" spans="1:13" s="60" customFormat="1" ht="15" customHeight="1">
      <c r="A2" s="59"/>
      <c r="B2" s="346" t="s">
        <v>165</v>
      </c>
      <c r="C2" s="346"/>
      <c r="D2" s="362"/>
      <c r="E2" s="362"/>
      <c r="F2" s="362"/>
      <c r="G2" s="362"/>
      <c r="H2" s="362"/>
      <c r="I2" s="362"/>
      <c r="J2" s="362"/>
      <c r="K2" s="362"/>
      <c r="L2" s="362"/>
      <c r="M2" s="362"/>
    </row>
    <row r="3" spans="1:13" s="60" customFormat="1" ht="9.75" customHeight="1">
      <c r="A3" s="59"/>
      <c r="B3" s="347"/>
      <c r="C3" s="347"/>
      <c r="D3" s="347"/>
      <c r="E3" s="347"/>
      <c r="F3" s="347"/>
      <c r="G3" s="347"/>
      <c r="H3" s="347"/>
      <c r="I3" s="347"/>
      <c r="J3" s="347"/>
      <c r="K3" s="347"/>
      <c r="L3" s="347"/>
      <c r="M3" s="347"/>
    </row>
    <row r="4" spans="1:13" s="60" customFormat="1" ht="55.5" customHeight="1">
      <c r="A4" s="59"/>
      <c r="B4" s="311" t="s">
        <v>166</v>
      </c>
      <c r="C4" s="311"/>
      <c r="D4" s="311"/>
      <c r="E4" s="311"/>
      <c r="F4" s="311"/>
      <c r="G4" s="311"/>
      <c r="H4" s="311"/>
      <c r="I4" s="311"/>
      <c r="J4" s="311"/>
      <c r="K4" s="311"/>
      <c r="L4" s="311"/>
      <c r="M4" s="62"/>
    </row>
    <row r="5" spans="1:13" s="60" customFormat="1" ht="9.75" customHeight="1">
      <c r="A5" s="59"/>
      <c r="B5" s="62"/>
      <c r="C5" s="62"/>
      <c r="D5" s="62"/>
      <c r="E5" s="62"/>
      <c r="F5" s="62"/>
      <c r="G5" s="62"/>
      <c r="H5" s="62"/>
      <c r="I5" s="62"/>
      <c r="J5" s="62"/>
      <c r="K5" s="62"/>
      <c r="L5" s="62"/>
      <c r="M5" s="62"/>
    </row>
    <row r="6" spans="1:13" s="60" customFormat="1" ht="15" customHeight="1">
      <c r="A6" s="59"/>
      <c r="B6" s="64" t="s">
        <v>105</v>
      </c>
      <c r="C6" s="62"/>
      <c r="D6" s="62"/>
      <c r="E6" s="62"/>
      <c r="F6" s="62"/>
      <c r="G6" s="62"/>
      <c r="H6" s="62"/>
      <c r="I6" s="62"/>
      <c r="J6" s="62"/>
      <c r="K6" s="62"/>
      <c r="L6" s="62"/>
      <c r="M6" s="59"/>
    </row>
    <row r="7" spans="1:13" s="60" customFormat="1" ht="15" customHeight="1">
      <c r="A7" s="59"/>
      <c r="B7" s="360" t="s">
        <v>106</v>
      </c>
      <c r="C7" s="360"/>
      <c r="D7" s="361" t="str">
        <f>'Cover Page'!$D$6</f>
        <v>082_PR2_08_0117</v>
      </c>
      <c r="E7" s="361"/>
      <c r="F7" s="361"/>
      <c r="G7" s="361"/>
      <c r="H7" s="361"/>
      <c r="I7" s="361"/>
      <c r="J7" s="361"/>
      <c r="K7" s="361"/>
      <c r="L7" s="361"/>
      <c r="M7" s="59"/>
    </row>
    <row r="8" spans="1:13" s="60" customFormat="1" ht="15" customHeight="1">
      <c r="A8" s="59"/>
      <c r="B8" s="360" t="s">
        <v>107</v>
      </c>
      <c r="C8" s="360"/>
      <c r="D8" s="361" t="str">
        <f>'Cover Page'!$D$8</f>
        <v>ESPON SKH</v>
      </c>
      <c r="E8" s="361"/>
      <c r="F8" s="361"/>
      <c r="G8" s="361"/>
      <c r="H8" s="361"/>
      <c r="I8" s="361"/>
      <c r="J8" s="361"/>
      <c r="K8" s="361"/>
      <c r="L8" s="361"/>
      <c r="M8" s="59"/>
    </row>
    <row r="9" spans="1:13" s="60" customFormat="1" ht="15" customHeight="1">
      <c r="A9" s="59"/>
      <c r="B9" s="360" t="s">
        <v>108</v>
      </c>
      <c r="C9" s="360"/>
      <c r="D9" s="361" t="str">
        <f>'Cover Page'!$D$10</f>
        <v>025/2009</v>
      </c>
      <c r="E9" s="361"/>
      <c r="F9" s="361"/>
      <c r="G9" s="361"/>
      <c r="H9" s="361"/>
      <c r="I9" s="361"/>
      <c r="J9" s="361"/>
      <c r="K9" s="361"/>
      <c r="L9" s="361"/>
      <c r="M9" s="59"/>
    </row>
    <row r="10" spans="1:13" s="60" customFormat="1" ht="15" customHeight="1">
      <c r="A10" s="59"/>
      <c r="B10" s="322" t="s">
        <v>109</v>
      </c>
      <c r="C10" s="322"/>
      <c r="D10" s="361" t="str">
        <f>'Cover Page'!$D$12</f>
        <v>NSPR</v>
      </c>
      <c r="E10" s="361"/>
      <c r="F10" s="361"/>
      <c r="G10" s="361"/>
      <c r="H10" s="361"/>
      <c r="I10" s="361"/>
      <c r="J10" s="361"/>
      <c r="K10" s="361"/>
      <c r="L10" s="361"/>
      <c r="M10" s="59"/>
    </row>
    <row r="11" spans="1:13" s="60" customFormat="1" ht="15" customHeight="1">
      <c r="A11" s="59"/>
      <c r="B11" s="322" t="s">
        <v>110</v>
      </c>
      <c r="C11" s="322"/>
      <c r="D11" s="361" t="str">
        <f>'Cover Page'!$D$14</f>
        <v>Leadpartner</v>
      </c>
      <c r="E11" s="361"/>
      <c r="F11" s="361"/>
      <c r="G11" s="361"/>
      <c r="H11" s="361"/>
      <c r="I11" s="361"/>
      <c r="J11" s="361"/>
      <c r="K11" s="361"/>
      <c r="L11" s="361"/>
      <c r="M11" s="59"/>
    </row>
    <row r="12" spans="1:13" s="60" customFormat="1" ht="15" customHeight="1">
      <c r="A12" s="59"/>
      <c r="B12" s="360" t="s">
        <v>64</v>
      </c>
      <c r="C12" s="360"/>
      <c r="D12" s="361">
        <f>'Cover Page'!$D$16</f>
        <v>2</v>
      </c>
      <c r="E12" s="361"/>
      <c r="F12" s="361"/>
      <c r="G12" s="361"/>
      <c r="H12" s="361"/>
      <c r="I12" s="361"/>
      <c r="J12" s="361"/>
      <c r="K12" s="361"/>
      <c r="L12" s="361"/>
      <c r="M12" s="59"/>
    </row>
    <row r="13" spans="1:13" s="60" customFormat="1" ht="15" customHeight="1">
      <c r="A13" s="59"/>
      <c r="B13" s="360" t="s">
        <v>112</v>
      </c>
      <c r="C13" s="360"/>
      <c r="D13" s="361" t="str">
        <f>"from  "&amp;'Cover Page'!$D$18&amp;"  to  "&amp;'Cover Page'!$F$18</f>
        <v>from  08/12/2008  to  30/06/2009</v>
      </c>
      <c r="E13" s="361"/>
      <c r="F13" s="361"/>
      <c r="G13" s="361"/>
      <c r="H13" s="361"/>
      <c r="I13" s="361"/>
      <c r="J13" s="361"/>
      <c r="K13" s="361"/>
      <c r="L13" s="361"/>
      <c r="M13" s="59"/>
    </row>
    <row r="14" spans="1:13" s="60" customFormat="1" ht="9.75" customHeight="1">
      <c r="A14" s="59"/>
      <c r="B14" s="67"/>
      <c r="C14" s="64"/>
      <c r="D14" s="62"/>
      <c r="E14" s="62"/>
      <c r="F14" s="62"/>
      <c r="G14" s="59"/>
      <c r="H14" s="59"/>
      <c r="I14" s="59"/>
      <c r="J14" s="59"/>
      <c r="K14" s="59"/>
      <c r="L14" s="59"/>
      <c r="M14" s="59"/>
    </row>
    <row r="15" spans="1:13" s="60" customFormat="1" ht="15" customHeight="1">
      <c r="A15" s="59"/>
      <c r="B15" s="327" t="s">
        <v>130</v>
      </c>
      <c r="C15" s="327"/>
      <c r="D15" s="327"/>
      <c r="E15" s="59"/>
      <c r="F15" s="59"/>
      <c r="G15" s="59"/>
      <c r="H15" s="59"/>
      <c r="I15" s="59"/>
      <c r="J15" s="59"/>
      <c r="K15" s="59"/>
      <c r="L15" s="59"/>
      <c r="M15" s="59"/>
    </row>
    <row r="16" spans="1:13" s="74" customFormat="1" ht="54.75" customHeight="1">
      <c r="A16" s="72"/>
      <c r="B16" s="226" t="s">
        <v>150</v>
      </c>
      <c r="C16" s="224" t="s">
        <v>167</v>
      </c>
      <c r="D16" s="224" t="s">
        <v>168</v>
      </c>
      <c r="E16" s="224" t="s">
        <v>152</v>
      </c>
      <c r="F16" s="224" t="s">
        <v>153</v>
      </c>
      <c r="G16" s="224" t="s">
        <v>169</v>
      </c>
      <c r="H16" s="224" t="s">
        <v>155</v>
      </c>
      <c r="I16" s="224" t="s">
        <v>140</v>
      </c>
      <c r="J16" s="224" t="s">
        <v>141</v>
      </c>
      <c r="K16" s="224" t="s">
        <v>143</v>
      </c>
      <c r="L16" s="225" t="s">
        <v>164</v>
      </c>
      <c r="M16" s="72"/>
    </row>
    <row r="17" spans="1:14" s="74" customFormat="1" ht="12.75">
      <c r="A17" s="72"/>
      <c r="B17" s="53" t="s">
        <v>261</v>
      </c>
      <c r="C17" s="54" t="s">
        <v>262</v>
      </c>
      <c r="D17" s="55">
        <v>1000</v>
      </c>
      <c r="E17" s="233">
        <v>39641</v>
      </c>
      <c r="F17" s="233">
        <v>39680</v>
      </c>
      <c r="G17" s="231">
        <v>166.2</v>
      </c>
      <c r="H17" s="231">
        <v>0</v>
      </c>
      <c r="I17" s="56" t="s">
        <v>225</v>
      </c>
      <c r="J17" s="248">
        <v>1</v>
      </c>
      <c r="K17" s="71">
        <f aca="true" t="shared" si="0" ref="K17:K48">IF(OR(J17&lt;&gt;"",J17&lt;&gt;0),ROUND(((G17+H17)/J17),2),"")</f>
        <v>166.2</v>
      </c>
      <c r="L17" s="58"/>
      <c r="M17" s="59"/>
      <c r="N17" s="74" t="b">
        <f aca="true" t="shared" si="1" ref="N17:N48">AND(OR(B17="",C17="",D17="",E17="",F17="",G17="",H17="",I17="",J17=""),B17&amp;C17&amp;D17&amp;E17&amp;F17&amp;G17&amp;H17&amp;I17&amp;J17&amp;L17&lt;&gt;"")</f>
        <v>0</v>
      </c>
    </row>
    <row r="18" spans="1:18" s="74" customFormat="1" ht="12.75">
      <c r="A18" s="72"/>
      <c r="B18" s="53"/>
      <c r="C18" s="54"/>
      <c r="D18" s="55"/>
      <c r="E18" s="233"/>
      <c r="F18" s="233"/>
      <c r="G18" s="231"/>
      <c r="H18" s="231"/>
      <c r="I18" s="56"/>
      <c r="J18" s="248"/>
      <c r="K18" s="71">
        <f t="shared" si="0"/>
      </c>
      <c r="L18" s="58"/>
      <c r="M18" s="59"/>
      <c r="N18" s="74" t="b">
        <f t="shared" si="1"/>
        <v>0</v>
      </c>
      <c r="R18" s="74" t="b">
        <f aca="true" t="shared" si="2" ref="R18:R49">AND(B17="",NOT(N18))</f>
        <v>0</v>
      </c>
    </row>
    <row r="19" spans="1:18" s="74" customFormat="1" ht="12.75" hidden="1">
      <c r="A19" s="72"/>
      <c r="B19" s="53"/>
      <c r="C19" s="54"/>
      <c r="D19" s="55"/>
      <c r="E19" s="233"/>
      <c r="F19" s="233"/>
      <c r="G19" s="231"/>
      <c r="H19" s="231"/>
      <c r="I19" s="56"/>
      <c r="J19" s="248"/>
      <c r="K19" s="71">
        <f t="shared" si="0"/>
      </c>
      <c r="L19" s="58"/>
      <c r="M19" s="59"/>
      <c r="N19" s="74" t="b">
        <f t="shared" si="1"/>
        <v>0</v>
      </c>
      <c r="R19" s="74" t="b">
        <f t="shared" si="2"/>
        <v>1</v>
      </c>
    </row>
    <row r="20" spans="1:18" s="74" customFormat="1" ht="12.75" hidden="1">
      <c r="A20" s="72"/>
      <c r="B20" s="53"/>
      <c r="C20" s="54"/>
      <c r="D20" s="55"/>
      <c r="E20" s="233"/>
      <c r="F20" s="233"/>
      <c r="G20" s="231"/>
      <c r="H20" s="231"/>
      <c r="I20" s="56"/>
      <c r="J20" s="248"/>
      <c r="K20" s="71">
        <f t="shared" si="0"/>
      </c>
      <c r="L20" s="58"/>
      <c r="M20" s="59"/>
      <c r="N20" s="74" t="b">
        <f t="shared" si="1"/>
        <v>0</v>
      </c>
      <c r="R20" s="74" t="b">
        <f t="shared" si="2"/>
        <v>1</v>
      </c>
    </row>
    <row r="21" spans="1:18" s="74" customFormat="1" ht="12.75" hidden="1">
      <c r="A21" s="72"/>
      <c r="B21" s="53"/>
      <c r="C21" s="54"/>
      <c r="D21" s="55"/>
      <c r="E21" s="233"/>
      <c r="F21" s="233"/>
      <c r="G21" s="231"/>
      <c r="H21" s="231"/>
      <c r="I21" s="56"/>
      <c r="J21" s="248"/>
      <c r="K21" s="71">
        <f t="shared" si="0"/>
      </c>
      <c r="L21" s="58"/>
      <c r="M21" s="59"/>
      <c r="N21" s="74" t="b">
        <f t="shared" si="1"/>
        <v>0</v>
      </c>
      <c r="R21" s="74" t="b">
        <f t="shared" si="2"/>
        <v>1</v>
      </c>
    </row>
    <row r="22" spans="1:18" s="74" customFormat="1" ht="12.75" hidden="1">
      <c r="A22" s="72"/>
      <c r="B22" s="53"/>
      <c r="C22" s="54"/>
      <c r="D22" s="55"/>
      <c r="E22" s="233"/>
      <c r="F22" s="233"/>
      <c r="G22" s="231"/>
      <c r="H22" s="231"/>
      <c r="I22" s="56"/>
      <c r="J22" s="248"/>
      <c r="K22" s="71">
        <f t="shared" si="0"/>
      </c>
      <c r="L22" s="58"/>
      <c r="M22" s="59"/>
      <c r="N22" s="74" t="b">
        <f t="shared" si="1"/>
        <v>0</v>
      </c>
      <c r="R22" s="74" t="b">
        <f t="shared" si="2"/>
        <v>1</v>
      </c>
    </row>
    <row r="23" spans="1:18" s="74" customFormat="1" ht="12.75" hidden="1">
      <c r="A23" s="72"/>
      <c r="B23" s="53"/>
      <c r="C23" s="54"/>
      <c r="D23" s="55"/>
      <c r="E23" s="233"/>
      <c r="F23" s="233"/>
      <c r="G23" s="231"/>
      <c r="H23" s="231"/>
      <c r="I23" s="56"/>
      <c r="J23" s="248"/>
      <c r="K23" s="71">
        <f t="shared" si="0"/>
      </c>
      <c r="L23" s="58"/>
      <c r="M23" s="59"/>
      <c r="N23" s="74" t="b">
        <f t="shared" si="1"/>
        <v>0</v>
      </c>
      <c r="R23" s="74" t="b">
        <f t="shared" si="2"/>
        <v>1</v>
      </c>
    </row>
    <row r="24" spans="1:18" s="74" customFormat="1" ht="12.75" hidden="1">
      <c r="A24" s="72"/>
      <c r="B24" s="53"/>
      <c r="C24" s="54"/>
      <c r="D24" s="55"/>
      <c r="E24" s="233"/>
      <c r="F24" s="233"/>
      <c r="G24" s="231"/>
      <c r="H24" s="231"/>
      <c r="I24" s="56"/>
      <c r="J24" s="248"/>
      <c r="K24" s="71">
        <f t="shared" si="0"/>
      </c>
      <c r="L24" s="58"/>
      <c r="M24" s="59"/>
      <c r="N24" s="74" t="b">
        <f t="shared" si="1"/>
        <v>0</v>
      </c>
      <c r="R24" s="74" t="b">
        <f t="shared" si="2"/>
        <v>1</v>
      </c>
    </row>
    <row r="25" spans="1:18" s="74" customFormat="1" ht="12.75" hidden="1">
      <c r="A25" s="72"/>
      <c r="B25" s="53"/>
      <c r="C25" s="54"/>
      <c r="D25" s="55"/>
      <c r="E25" s="233"/>
      <c r="F25" s="233"/>
      <c r="G25" s="231"/>
      <c r="H25" s="231"/>
      <c r="I25" s="56"/>
      <c r="J25" s="248"/>
      <c r="K25" s="71">
        <f t="shared" si="0"/>
      </c>
      <c r="L25" s="58"/>
      <c r="M25" s="59"/>
      <c r="N25" s="74" t="b">
        <f t="shared" si="1"/>
        <v>0</v>
      </c>
      <c r="R25" s="74" t="b">
        <f t="shared" si="2"/>
        <v>1</v>
      </c>
    </row>
    <row r="26" spans="1:18" s="74" customFormat="1" ht="12.75" hidden="1">
      <c r="A26" s="72"/>
      <c r="B26" s="53"/>
      <c r="C26" s="54"/>
      <c r="D26" s="55"/>
      <c r="E26" s="233"/>
      <c r="F26" s="233"/>
      <c r="G26" s="231"/>
      <c r="H26" s="231"/>
      <c r="I26" s="56"/>
      <c r="J26" s="248"/>
      <c r="K26" s="71">
        <f t="shared" si="0"/>
      </c>
      <c r="L26" s="58"/>
      <c r="M26" s="59"/>
      <c r="N26" s="74" t="b">
        <f t="shared" si="1"/>
        <v>0</v>
      </c>
      <c r="R26" s="74" t="b">
        <f t="shared" si="2"/>
        <v>1</v>
      </c>
    </row>
    <row r="27" spans="1:18" s="74" customFormat="1" ht="12.75" hidden="1">
      <c r="A27" s="72"/>
      <c r="B27" s="53"/>
      <c r="C27" s="54"/>
      <c r="D27" s="55"/>
      <c r="E27" s="233"/>
      <c r="F27" s="233"/>
      <c r="G27" s="231"/>
      <c r="H27" s="231"/>
      <c r="I27" s="56"/>
      <c r="J27" s="248"/>
      <c r="K27" s="71">
        <f t="shared" si="0"/>
      </c>
      <c r="L27" s="58"/>
      <c r="M27" s="59"/>
      <c r="N27" s="74" t="b">
        <f t="shared" si="1"/>
        <v>0</v>
      </c>
      <c r="R27" s="74" t="b">
        <f t="shared" si="2"/>
        <v>1</v>
      </c>
    </row>
    <row r="28" spans="1:18" s="74" customFormat="1" ht="12.75" hidden="1">
      <c r="A28" s="72"/>
      <c r="B28" s="53"/>
      <c r="C28" s="54"/>
      <c r="D28" s="55"/>
      <c r="E28" s="233"/>
      <c r="F28" s="233"/>
      <c r="G28" s="231"/>
      <c r="H28" s="231"/>
      <c r="I28" s="56"/>
      <c r="J28" s="248"/>
      <c r="K28" s="71">
        <f t="shared" si="0"/>
      </c>
      <c r="L28" s="58"/>
      <c r="M28" s="59"/>
      <c r="N28" s="74" t="b">
        <f t="shared" si="1"/>
        <v>0</v>
      </c>
      <c r="R28" s="74" t="b">
        <f t="shared" si="2"/>
        <v>1</v>
      </c>
    </row>
    <row r="29" spans="1:18" s="74" customFormat="1" ht="12.75" hidden="1">
      <c r="A29" s="72"/>
      <c r="B29" s="53"/>
      <c r="C29" s="54"/>
      <c r="D29" s="55"/>
      <c r="E29" s="233"/>
      <c r="F29" s="233"/>
      <c r="G29" s="231"/>
      <c r="H29" s="231"/>
      <c r="I29" s="56"/>
      <c r="J29" s="248"/>
      <c r="K29" s="71">
        <f t="shared" si="0"/>
      </c>
      <c r="L29" s="58"/>
      <c r="M29" s="59"/>
      <c r="N29" s="74" t="b">
        <f t="shared" si="1"/>
        <v>0</v>
      </c>
      <c r="R29" s="74" t="b">
        <f t="shared" si="2"/>
        <v>1</v>
      </c>
    </row>
    <row r="30" spans="1:18" s="74" customFormat="1" ht="12.75" hidden="1">
      <c r="A30" s="72"/>
      <c r="B30" s="53"/>
      <c r="C30" s="54"/>
      <c r="D30" s="55"/>
      <c r="E30" s="233"/>
      <c r="F30" s="233"/>
      <c r="G30" s="231"/>
      <c r="H30" s="231"/>
      <c r="I30" s="56"/>
      <c r="J30" s="248"/>
      <c r="K30" s="71">
        <f t="shared" si="0"/>
      </c>
      <c r="L30" s="58"/>
      <c r="M30" s="59"/>
      <c r="N30" s="74" t="b">
        <f t="shared" si="1"/>
        <v>0</v>
      </c>
      <c r="R30" s="74" t="b">
        <f t="shared" si="2"/>
        <v>1</v>
      </c>
    </row>
    <row r="31" spans="1:18" s="74" customFormat="1" ht="12.75" hidden="1">
      <c r="A31" s="72"/>
      <c r="B31" s="53"/>
      <c r="C31" s="54"/>
      <c r="D31" s="55"/>
      <c r="E31" s="233"/>
      <c r="F31" s="233"/>
      <c r="G31" s="231"/>
      <c r="H31" s="231"/>
      <c r="I31" s="56"/>
      <c r="J31" s="248"/>
      <c r="K31" s="71">
        <f t="shared" si="0"/>
      </c>
      <c r="L31" s="58"/>
      <c r="M31" s="59"/>
      <c r="N31" s="74" t="b">
        <f t="shared" si="1"/>
        <v>0</v>
      </c>
      <c r="R31" s="74" t="b">
        <f t="shared" si="2"/>
        <v>1</v>
      </c>
    </row>
    <row r="32" spans="1:18" s="74" customFormat="1" ht="12.75" hidden="1">
      <c r="A32" s="72"/>
      <c r="B32" s="53"/>
      <c r="C32" s="54"/>
      <c r="D32" s="55"/>
      <c r="E32" s="233"/>
      <c r="F32" s="233"/>
      <c r="G32" s="231"/>
      <c r="H32" s="231"/>
      <c r="I32" s="56"/>
      <c r="J32" s="248"/>
      <c r="K32" s="71">
        <f t="shared" si="0"/>
      </c>
      <c r="L32" s="58"/>
      <c r="M32" s="59"/>
      <c r="N32" s="74" t="b">
        <f t="shared" si="1"/>
        <v>0</v>
      </c>
      <c r="R32" s="74" t="b">
        <f t="shared" si="2"/>
        <v>1</v>
      </c>
    </row>
    <row r="33" spans="1:18" s="74" customFormat="1" ht="12.75" hidden="1">
      <c r="A33" s="72"/>
      <c r="B33" s="53"/>
      <c r="C33" s="54"/>
      <c r="D33" s="55"/>
      <c r="E33" s="233"/>
      <c r="F33" s="233"/>
      <c r="G33" s="231"/>
      <c r="H33" s="231"/>
      <c r="I33" s="56"/>
      <c r="J33" s="248"/>
      <c r="K33" s="71">
        <f t="shared" si="0"/>
      </c>
      <c r="L33" s="58"/>
      <c r="M33" s="59"/>
      <c r="N33" s="74" t="b">
        <f t="shared" si="1"/>
        <v>0</v>
      </c>
      <c r="R33" s="74" t="b">
        <f t="shared" si="2"/>
        <v>1</v>
      </c>
    </row>
    <row r="34" spans="1:18" s="74" customFormat="1" ht="12.75" hidden="1">
      <c r="A34" s="72"/>
      <c r="B34" s="53"/>
      <c r="C34" s="54"/>
      <c r="D34" s="55"/>
      <c r="E34" s="233"/>
      <c r="F34" s="233"/>
      <c r="G34" s="231"/>
      <c r="H34" s="231"/>
      <c r="I34" s="56"/>
      <c r="J34" s="248"/>
      <c r="K34" s="71">
        <f t="shared" si="0"/>
      </c>
      <c r="L34" s="58"/>
      <c r="M34" s="59"/>
      <c r="N34" s="74" t="b">
        <f t="shared" si="1"/>
        <v>0</v>
      </c>
      <c r="R34" s="74" t="b">
        <f t="shared" si="2"/>
        <v>1</v>
      </c>
    </row>
    <row r="35" spans="1:18" s="74" customFormat="1" ht="12.75" hidden="1">
      <c r="A35" s="72"/>
      <c r="B35" s="53"/>
      <c r="C35" s="54"/>
      <c r="D35" s="55"/>
      <c r="E35" s="233"/>
      <c r="F35" s="233"/>
      <c r="G35" s="231"/>
      <c r="H35" s="231"/>
      <c r="I35" s="56"/>
      <c r="J35" s="248"/>
      <c r="K35" s="71">
        <f t="shared" si="0"/>
      </c>
      <c r="L35" s="58"/>
      <c r="M35" s="59"/>
      <c r="N35" s="74" t="b">
        <f t="shared" si="1"/>
        <v>0</v>
      </c>
      <c r="R35" s="74" t="b">
        <f t="shared" si="2"/>
        <v>1</v>
      </c>
    </row>
    <row r="36" spans="1:18" s="74" customFormat="1" ht="12.75" hidden="1">
      <c r="A36" s="72"/>
      <c r="B36" s="53"/>
      <c r="C36" s="54"/>
      <c r="D36" s="55"/>
      <c r="E36" s="233"/>
      <c r="F36" s="233"/>
      <c r="G36" s="231"/>
      <c r="H36" s="231"/>
      <c r="I36" s="56"/>
      <c r="J36" s="248"/>
      <c r="K36" s="71">
        <f t="shared" si="0"/>
      </c>
      <c r="L36" s="58"/>
      <c r="M36" s="59"/>
      <c r="N36" s="74" t="b">
        <f t="shared" si="1"/>
        <v>0</v>
      </c>
      <c r="R36" s="74" t="b">
        <f t="shared" si="2"/>
        <v>1</v>
      </c>
    </row>
    <row r="37" spans="1:18" s="74" customFormat="1" ht="12.75" hidden="1">
      <c r="A37" s="72"/>
      <c r="B37" s="53"/>
      <c r="C37" s="54"/>
      <c r="D37" s="55"/>
      <c r="E37" s="233"/>
      <c r="F37" s="233"/>
      <c r="G37" s="231"/>
      <c r="H37" s="231"/>
      <c r="I37" s="56"/>
      <c r="J37" s="248"/>
      <c r="K37" s="71">
        <f t="shared" si="0"/>
      </c>
      <c r="L37" s="58"/>
      <c r="M37" s="59"/>
      <c r="N37" s="74" t="b">
        <f t="shared" si="1"/>
        <v>0</v>
      </c>
      <c r="R37" s="74" t="b">
        <f t="shared" si="2"/>
        <v>1</v>
      </c>
    </row>
    <row r="38" spans="1:18" s="74" customFormat="1" ht="12.75" hidden="1">
      <c r="A38" s="72"/>
      <c r="B38" s="53"/>
      <c r="C38" s="54"/>
      <c r="D38" s="55"/>
      <c r="E38" s="233"/>
      <c r="F38" s="233"/>
      <c r="G38" s="231"/>
      <c r="H38" s="231"/>
      <c r="I38" s="56"/>
      <c r="J38" s="248"/>
      <c r="K38" s="71">
        <f t="shared" si="0"/>
      </c>
      <c r="L38" s="58"/>
      <c r="M38" s="59"/>
      <c r="N38" s="74" t="b">
        <f t="shared" si="1"/>
        <v>0</v>
      </c>
      <c r="R38" s="74" t="b">
        <f t="shared" si="2"/>
        <v>1</v>
      </c>
    </row>
    <row r="39" spans="1:18" s="74" customFormat="1" ht="12.75" hidden="1">
      <c r="A39" s="72"/>
      <c r="B39" s="53"/>
      <c r="C39" s="54"/>
      <c r="D39" s="55"/>
      <c r="E39" s="233"/>
      <c r="F39" s="233"/>
      <c r="G39" s="231"/>
      <c r="H39" s="231"/>
      <c r="I39" s="56"/>
      <c r="J39" s="248"/>
      <c r="K39" s="71">
        <f t="shared" si="0"/>
      </c>
      <c r="L39" s="58"/>
      <c r="M39" s="59"/>
      <c r="N39" s="74" t="b">
        <f t="shared" si="1"/>
        <v>0</v>
      </c>
      <c r="R39" s="74" t="b">
        <f t="shared" si="2"/>
        <v>1</v>
      </c>
    </row>
    <row r="40" spans="1:18" s="74" customFormat="1" ht="12.75" hidden="1">
      <c r="A40" s="72"/>
      <c r="B40" s="53"/>
      <c r="C40" s="54"/>
      <c r="D40" s="55"/>
      <c r="E40" s="233"/>
      <c r="F40" s="233"/>
      <c r="G40" s="231"/>
      <c r="H40" s="231"/>
      <c r="I40" s="56"/>
      <c r="J40" s="248"/>
      <c r="K40" s="71">
        <f t="shared" si="0"/>
      </c>
      <c r="L40" s="58"/>
      <c r="M40" s="59"/>
      <c r="N40" s="74" t="b">
        <f t="shared" si="1"/>
        <v>0</v>
      </c>
      <c r="R40" s="74" t="b">
        <f t="shared" si="2"/>
        <v>1</v>
      </c>
    </row>
    <row r="41" spans="1:18" s="74" customFormat="1" ht="12.75" hidden="1">
      <c r="A41" s="72"/>
      <c r="B41" s="53"/>
      <c r="C41" s="54"/>
      <c r="D41" s="55"/>
      <c r="E41" s="233"/>
      <c r="F41" s="233"/>
      <c r="G41" s="231"/>
      <c r="H41" s="231"/>
      <c r="I41" s="56"/>
      <c r="J41" s="248"/>
      <c r="K41" s="71">
        <f t="shared" si="0"/>
      </c>
      <c r="L41" s="58"/>
      <c r="M41" s="59"/>
      <c r="N41" s="74" t="b">
        <f t="shared" si="1"/>
        <v>0</v>
      </c>
      <c r="R41" s="74" t="b">
        <f t="shared" si="2"/>
        <v>1</v>
      </c>
    </row>
    <row r="42" spans="1:18" s="74" customFormat="1" ht="12.75" hidden="1">
      <c r="A42" s="72"/>
      <c r="B42" s="53"/>
      <c r="C42" s="54"/>
      <c r="D42" s="55"/>
      <c r="E42" s="233"/>
      <c r="F42" s="233"/>
      <c r="G42" s="231"/>
      <c r="H42" s="231"/>
      <c r="I42" s="56"/>
      <c r="J42" s="248"/>
      <c r="K42" s="71">
        <f t="shared" si="0"/>
      </c>
      <c r="L42" s="58"/>
      <c r="M42" s="59"/>
      <c r="N42" s="74" t="b">
        <f t="shared" si="1"/>
        <v>0</v>
      </c>
      <c r="R42" s="74" t="b">
        <f t="shared" si="2"/>
        <v>1</v>
      </c>
    </row>
    <row r="43" spans="1:18" s="74" customFormat="1" ht="12.75" hidden="1">
      <c r="A43" s="72"/>
      <c r="B43" s="53"/>
      <c r="C43" s="54"/>
      <c r="D43" s="55"/>
      <c r="E43" s="233"/>
      <c r="F43" s="233"/>
      <c r="G43" s="231"/>
      <c r="H43" s="231"/>
      <c r="I43" s="56"/>
      <c r="J43" s="248"/>
      <c r="K43" s="71">
        <f t="shared" si="0"/>
      </c>
      <c r="L43" s="58"/>
      <c r="M43" s="59"/>
      <c r="N43" s="74" t="b">
        <f t="shared" si="1"/>
        <v>0</v>
      </c>
      <c r="R43" s="74" t="b">
        <f t="shared" si="2"/>
        <v>1</v>
      </c>
    </row>
    <row r="44" spans="1:18" s="74" customFormat="1" ht="12.75" hidden="1">
      <c r="A44" s="72"/>
      <c r="B44" s="53"/>
      <c r="C44" s="54"/>
      <c r="D44" s="55"/>
      <c r="E44" s="233"/>
      <c r="F44" s="233"/>
      <c r="G44" s="231"/>
      <c r="H44" s="231"/>
      <c r="I44" s="56"/>
      <c r="J44" s="248"/>
      <c r="K44" s="71">
        <f t="shared" si="0"/>
      </c>
      <c r="L44" s="58"/>
      <c r="M44" s="59"/>
      <c r="N44" s="74" t="b">
        <f t="shared" si="1"/>
        <v>0</v>
      </c>
      <c r="R44" s="74" t="b">
        <f t="shared" si="2"/>
        <v>1</v>
      </c>
    </row>
    <row r="45" spans="1:18" s="74" customFormat="1" ht="12.75" hidden="1">
      <c r="A45" s="72"/>
      <c r="B45" s="53"/>
      <c r="C45" s="54"/>
      <c r="D45" s="55"/>
      <c r="E45" s="233"/>
      <c r="F45" s="233"/>
      <c r="G45" s="231"/>
      <c r="H45" s="231"/>
      <c r="I45" s="56"/>
      <c r="J45" s="248"/>
      <c r="K45" s="71">
        <f t="shared" si="0"/>
      </c>
      <c r="L45" s="58"/>
      <c r="M45" s="59"/>
      <c r="N45" s="74" t="b">
        <f t="shared" si="1"/>
        <v>0</v>
      </c>
      <c r="R45" s="74" t="b">
        <f t="shared" si="2"/>
        <v>1</v>
      </c>
    </row>
    <row r="46" spans="1:18" s="74" customFormat="1" ht="12.75" hidden="1">
      <c r="A46" s="72"/>
      <c r="B46" s="53"/>
      <c r="C46" s="54"/>
      <c r="D46" s="55"/>
      <c r="E46" s="233"/>
      <c r="F46" s="233"/>
      <c r="G46" s="231"/>
      <c r="H46" s="231"/>
      <c r="I46" s="56"/>
      <c r="J46" s="248"/>
      <c r="K46" s="71">
        <f t="shared" si="0"/>
      </c>
      <c r="L46" s="58"/>
      <c r="M46" s="59"/>
      <c r="N46" s="74" t="b">
        <f t="shared" si="1"/>
        <v>0</v>
      </c>
      <c r="R46" s="74" t="b">
        <f t="shared" si="2"/>
        <v>1</v>
      </c>
    </row>
    <row r="47" spans="1:18" s="74" customFormat="1" ht="12.75" hidden="1">
      <c r="A47" s="72"/>
      <c r="B47" s="53"/>
      <c r="C47" s="54"/>
      <c r="D47" s="55"/>
      <c r="E47" s="233"/>
      <c r="F47" s="233"/>
      <c r="G47" s="231"/>
      <c r="H47" s="231"/>
      <c r="I47" s="56"/>
      <c r="J47" s="248"/>
      <c r="K47" s="71">
        <f t="shared" si="0"/>
      </c>
      <c r="L47" s="58"/>
      <c r="M47" s="59"/>
      <c r="N47" s="74" t="b">
        <f t="shared" si="1"/>
        <v>0</v>
      </c>
      <c r="R47" s="74" t="b">
        <f t="shared" si="2"/>
        <v>1</v>
      </c>
    </row>
    <row r="48" spans="1:18" s="74" customFormat="1" ht="12.75" hidden="1">
      <c r="A48" s="72"/>
      <c r="B48" s="53"/>
      <c r="C48" s="54"/>
      <c r="D48" s="55"/>
      <c r="E48" s="233"/>
      <c r="F48" s="233"/>
      <c r="G48" s="231"/>
      <c r="H48" s="231"/>
      <c r="I48" s="56"/>
      <c r="J48" s="248"/>
      <c r="K48" s="71">
        <f t="shared" si="0"/>
      </c>
      <c r="L48" s="58"/>
      <c r="M48" s="59"/>
      <c r="N48" s="74" t="b">
        <f t="shared" si="1"/>
        <v>0</v>
      </c>
      <c r="R48" s="74" t="b">
        <f t="shared" si="2"/>
        <v>1</v>
      </c>
    </row>
    <row r="49" spans="1:18" s="74" customFormat="1" ht="12.75" hidden="1">
      <c r="A49" s="72"/>
      <c r="B49" s="53"/>
      <c r="C49" s="54"/>
      <c r="D49" s="55"/>
      <c r="E49" s="233"/>
      <c r="F49" s="233"/>
      <c r="G49" s="231"/>
      <c r="H49" s="231"/>
      <c r="I49" s="56"/>
      <c r="J49" s="248"/>
      <c r="K49" s="71">
        <f aca="true" t="shared" si="3" ref="K49:K80">IF(OR(J49&lt;&gt;"",J49&lt;&gt;0),ROUND(((G49+H49)/J49),2),"")</f>
      </c>
      <c r="L49" s="58"/>
      <c r="M49" s="59"/>
      <c r="N49" s="74" t="b">
        <f aca="true" t="shared" si="4" ref="N49:N85">AND(OR(B49="",C49="",D49="",E49="",F49="",G49="",H49="",I49="",J49=""),B49&amp;C49&amp;D49&amp;E49&amp;F49&amp;G49&amp;H49&amp;I49&amp;J49&amp;L49&lt;&gt;"")</f>
        <v>0</v>
      </c>
      <c r="R49" s="74" t="b">
        <f t="shared" si="2"/>
        <v>1</v>
      </c>
    </row>
    <row r="50" spans="1:18" s="74" customFormat="1" ht="12.75" hidden="1">
      <c r="A50" s="72"/>
      <c r="B50" s="53"/>
      <c r="C50" s="54"/>
      <c r="D50" s="55"/>
      <c r="E50" s="233"/>
      <c r="F50" s="233"/>
      <c r="G50" s="231"/>
      <c r="H50" s="231"/>
      <c r="I50" s="56"/>
      <c r="J50" s="248"/>
      <c r="K50" s="71">
        <f t="shared" si="3"/>
      </c>
      <c r="L50" s="58"/>
      <c r="M50" s="59"/>
      <c r="N50" s="74" t="b">
        <f t="shared" si="4"/>
        <v>0</v>
      </c>
      <c r="R50" s="74" t="b">
        <f aca="true" t="shared" si="5" ref="R50:R85">AND(B49="",NOT(N50))</f>
        <v>1</v>
      </c>
    </row>
    <row r="51" spans="1:18" s="74" customFormat="1" ht="12.75" hidden="1">
      <c r="A51" s="72"/>
      <c r="B51" s="53"/>
      <c r="C51" s="54"/>
      <c r="D51" s="55"/>
      <c r="E51" s="233"/>
      <c r="F51" s="233"/>
      <c r="G51" s="231"/>
      <c r="H51" s="231"/>
      <c r="I51" s="56"/>
      <c r="J51" s="248"/>
      <c r="K51" s="71">
        <f t="shared" si="3"/>
      </c>
      <c r="L51" s="58"/>
      <c r="M51" s="59"/>
      <c r="N51" s="74" t="b">
        <f t="shared" si="4"/>
        <v>0</v>
      </c>
      <c r="R51" s="74" t="b">
        <f t="shared" si="5"/>
        <v>1</v>
      </c>
    </row>
    <row r="52" spans="1:18" s="74" customFormat="1" ht="12.75" hidden="1">
      <c r="A52" s="72"/>
      <c r="B52" s="53"/>
      <c r="C52" s="54"/>
      <c r="D52" s="55"/>
      <c r="E52" s="233"/>
      <c r="F52" s="233"/>
      <c r="G52" s="231"/>
      <c r="H52" s="231"/>
      <c r="I52" s="56"/>
      <c r="J52" s="248"/>
      <c r="K52" s="71">
        <f t="shared" si="3"/>
      </c>
      <c r="L52" s="58"/>
      <c r="M52" s="59"/>
      <c r="N52" s="74" t="b">
        <f t="shared" si="4"/>
        <v>0</v>
      </c>
      <c r="R52" s="74" t="b">
        <f t="shared" si="5"/>
        <v>1</v>
      </c>
    </row>
    <row r="53" spans="1:18" s="74" customFormat="1" ht="12.75" hidden="1">
      <c r="A53" s="72"/>
      <c r="B53" s="53"/>
      <c r="C53" s="54"/>
      <c r="D53" s="55"/>
      <c r="E53" s="233"/>
      <c r="F53" s="233"/>
      <c r="G53" s="231"/>
      <c r="H53" s="231"/>
      <c r="I53" s="56"/>
      <c r="J53" s="248"/>
      <c r="K53" s="71">
        <f t="shared" si="3"/>
      </c>
      <c r="L53" s="58"/>
      <c r="M53" s="59"/>
      <c r="N53" s="74" t="b">
        <f t="shared" si="4"/>
        <v>0</v>
      </c>
      <c r="R53" s="74" t="b">
        <f t="shared" si="5"/>
        <v>1</v>
      </c>
    </row>
    <row r="54" spans="1:18" s="74" customFormat="1" ht="12.75" hidden="1">
      <c r="A54" s="72"/>
      <c r="B54" s="53"/>
      <c r="C54" s="54"/>
      <c r="D54" s="55"/>
      <c r="E54" s="233"/>
      <c r="F54" s="233"/>
      <c r="G54" s="231"/>
      <c r="H54" s="231"/>
      <c r="I54" s="56"/>
      <c r="J54" s="248"/>
      <c r="K54" s="71">
        <f t="shared" si="3"/>
      </c>
      <c r="L54" s="58"/>
      <c r="M54" s="59"/>
      <c r="N54" s="74" t="b">
        <f t="shared" si="4"/>
        <v>0</v>
      </c>
      <c r="R54" s="74" t="b">
        <f t="shared" si="5"/>
        <v>1</v>
      </c>
    </row>
    <row r="55" spans="1:18" s="74" customFormat="1" ht="12.75" hidden="1">
      <c r="A55" s="72"/>
      <c r="B55" s="53"/>
      <c r="C55" s="54"/>
      <c r="D55" s="55"/>
      <c r="E55" s="233"/>
      <c r="F55" s="233"/>
      <c r="G55" s="231"/>
      <c r="H55" s="231"/>
      <c r="I55" s="56"/>
      <c r="J55" s="248"/>
      <c r="K55" s="71">
        <f t="shared" si="3"/>
      </c>
      <c r="L55" s="58"/>
      <c r="M55" s="59"/>
      <c r="N55" s="74" t="b">
        <f t="shared" si="4"/>
        <v>0</v>
      </c>
      <c r="R55" s="74" t="b">
        <f t="shared" si="5"/>
        <v>1</v>
      </c>
    </row>
    <row r="56" spans="1:18" s="74" customFormat="1" ht="12.75" hidden="1">
      <c r="A56" s="72"/>
      <c r="B56" s="53"/>
      <c r="C56" s="54"/>
      <c r="D56" s="55"/>
      <c r="E56" s="233"/>
      <c r="F56" s="233"/>
      <c r="G56" s="231"/>
      <c r="H56" s="231"/>
      <c r="I56" s="56"/>
      <c r="J56" s="248"/>
      <c r="K56" s="71">
        <f t="shared" si="3"/>
      </c>
      <c r="L56" s="58"/>
      <c r="M56" s="59"/>
      <c r="N56" s="74" t="b">
        <f t="shared" si="4"/>
        <v>0</v>
      </c>
      <c r="R56" s="74" t="b">
        <f t="shared" si="5"/>
        <v>1</v>
      </c>
    </row>
    <row r="57" spans="1:18" s="74" customFormat="1" ht="12.75" hidden="1">
      <c r="A57" s="72"/>
      <c r="B57" s="53"/>
      <c r="C57" s="54"/>
      <c r="D57" s="55"/>
      <c r="E57" s="233"/>
      <c r="F57" s="233"/>
      <c r="G57" s="231"/>
      <c r="H57" s="231"/>
      <c r="I57" s="56"/>
      <c r="J57" s="248"/>
      <c r="K57" s="71">
        <f t="shared" si="3"/>
      </c>
      <c r="L57" s="58"/>
      <c r="M57" s="59"/>
      <c r="N57" s="74" t="b">
        <f t="shared" si="4"/>
        <v>0</v>
      </c>
      <c r="R57" s="74" t="b">
        <f t="shared" si="5"/>
        <v>1</v>
      </c>
    </row>
    <row r="58" spans="1:18" s="74" customFormat="1" ht="12.75" hidden="1">
      <c r="A58" s="72"/>
      <c r="B58" s="53"/>
      <c r="C58" s="54"/>
      <c r="D58" s="55"/>
      <c r="E58" s="233"/>
      <c r="F58" s="233"/>
      <c r="G58" s="231"/>
      <c r="H58" s="231"/>
      <c r="I58" s="56"/>
      <c r="J58" s="248"/>
      <c r="K58" s="71">
        <f t="shared" si="3"/>
      </c>
      <c r="L58" s="58"/>
      <c r="M58" s="59"/>
      <c r="N58" s="74" t="b">
        <f t="shared" si="4"/>
        <v>0</v>
      </c>
      <c r="R58" s="74" t="b">
        <f t="shared" si="5"/>
        <v>1</v>
      </c>
    </row>
    <row r="59" spans="1:18" s="74" customFormat="1" ht="12.75" hidden="1">
      <c r="A59" s="72"/>
      <c r="B59" s="53"/>
      <c r="C59" s="54"/>
      <c r="D59" s="55"/>
      <c r="E59" s="233"/>
      <c r="F59" s="233"/>
      <c r="G59" s="231"/>
      <c r="H59" s="231"/>
      <c r="I59" s="56"/>
      <c r="J59" s="248"/>
      <c r="K59" s="71">
        <f t="shared" si="3"/>
      </c>
      <c r="L59" s="58"/>
      <c r="M59" s="59"/>
      <c r="N59" s="74" t="b">
        <f t="shared" si="4"/>
        <v>0</v>
      </c>
      <c r="R59" s="74" t="b">
        <f t="shared" si="5"/>
        <v>1</v>
      </c>
    </row>
    <row r="60" spans="1:18" s="74" customFormat="1" ht="12.75" hidden="1">
      <c r="A60" s="72"/>
      <c r="B60" s="53"/>
      <c r="C60" s="54"/>
      <c r="D60" s="55"/>
      <c r="E60" s="233"/>
      <c r="F60" s="233"/>
      <c r="G60" s="231"/>
      <c r="H60" s="231"/>
      <c r="I60" s="56"/>
      <c r="J60" s="248"/>
      <c r="K60" s="71">
        <f t="shared" si="3"/>
      </c>
      <c r="L60" s="58"/>
      <c r="M60" s="59"/>
      <c r="N60" s="74" t="b">
        <f t="shared" si="4"/>
        <v>0</v>
      </c>
      <c r="R60" s="74" t="b">
        <f t="shared" si="5"/>
        <v>1</v>
      </c>
    </row>
    <row r="61" spans="1:18" s="74" customFormat="1" ht="12.75" hidden="1">
      <c r="A61" s="72"/>
      <c r="B61" s="53"/>
      <c r="C61" s="54"/>
      <c r="D61" s="55"/>
      <c r="E61" s="233"/>
      <c r="F61" s="233"/>
      <c r="G61" s="231"/>
      <c r="H61" s="231"/>
      <c r="I61" s="56"/>
      <c r="J61" s="248"/>
      <c r="K61" s="71">
        <f t="shared" si="3"/>
      </c>
      <c r="L61" s="58"/>
      <c r="M61" s="59"/>
      <c r="N61" s="74" t="b">
        <f t="shared" si="4"/>
        <v>0</v>
      </c>
      <c r="R61" s="74" t="b">
        <f t="shared" si="5"/>
        <v>1</v>
      </c>
    </row>
    <row r="62" spans="1:18" s="74" customFormat="1" ht="12.75" hidden="1">
      <c r="A62" s="72"/>
      <c r="B62" s="53"/>
      <c r="C62" s="54"/>
      <c r="D62" s="55"/>
      <c r="E62" s="233"/>
      <c r="F62" s="233"/>
      <c r="G62" s="231"/>
      <c r="H62" s="231"/>
      <c r="I62" s="56"/>
      <c r="J62" s="248"/>
      <c r="K62" s="71">
        <f t="shared" si="3"/>
      </c>
      <c r="L62" s="58"/>
      <c r="M62" s="59"/>
      <c r="N62" s="74" t="b">
        <f t="shared" si="4"/>
        <v>0</v>
      </c>
      <c r="R62" s="74" t="b">
        <f t="shared" si="5"/>
        <v>1</v>
      </c>
    </row>
    <row r="63" spans="1:18" s="74" customFormat="1" ht="12.75" hidden="1">
      <c r="A63" s="72"/>
      <c r="B63" s="53"/>
      <c r="C63" s="54"/>
      <c r="D63" s="55"/>
      <c r="E63" s="233"/>
      <c r="F63" s="233"/>
      <c r="G63" s="231"/>
      <c r="H63" s="231"/>
      <c r="I63" s="56"/>
      <c r="J63" s="248"/>
      <c r="K63" s="71">
        <f t="shared" si="3"/>
      </c>
      <c r="L63" s="58"/>
      <c r="M63" s="59"/>
      <c r="N63" s="74" t="b">
        <f t="shared" si="4"/>
        <v>0</v>
      </c>
      <c r="R63" s="74" t="b">
        <f t="shared" si="5"/>
        <v>1</v>
      </c>
    </row>
    <row r="64" spans="1:18" s="74" customFormat="1" ht="12.75" hidden="1">
      <c r="A64" s="72"/>
      <c r="B64" s="53"/>
      <c r="C64" s="54"/>
      <c r="D64" s="55"/>
      <c r="E64" s="233"/>
      <c r="F64" s="233"/>
      <c r="G64" s="231"/>
      <c r="H64" s="231"/>
      <c r="I64" s="56"/>
      <c r="J64" s="248"/>
      <c r="K64" s="71">
        <f t="shared" si="3"/>
      </c>
      <c r="L64" s="58"/>
      <c r="M64" s="59"/>
      <c r="N64" s="74" t="b">
        <f t="shared" si="4"/>
        <v>0</v>
      </c>
      <c r="R64" s="74" t="b">
        <f t="shared" si="5"/>
        <v>1</v>
      </c>
    </row>
    <row r="65" spans="1:18" s="74" customFormat="1" ht="12.75" hidden="1">
      <c r="A65" s="72"/>
      <c r="B65" s="53"/>
      <c r="C65" s="54"/>
      <c r="D65" s="55"/>
      <c r="E65" s="233"/>
      <c r="F65" s="233"/>
      <c r="G65" s="231"/>
      <c r="H65" s="231"/>
      <c r="I65" s="56"/>
      <c r="J65" s="248"/>
      <c r="K65" s="71">
        <f t="shared" si="3"/>
      </c>
      <c r="L65" s="58"/>
      <c r="M65" s="59"/>
      <c r="N65" s="74" t="b">
        <f t="shared" si="4"/>
        <v>0</v>
      </c>
      <c r="R65" s="74" t="b">
        <f t="shared" si="5"/>
        <v>1</v>
      </c>
    </row>
    <row r="66" spans="1:18" s="74" customFormat="1" ht="12.75" hidden="1">
      <c r="A66" s="72"/>
      <c r="B66" s="53"/>
      <c r="C66" s="54"/>
      <c r="D66" s="55"/>
      <c r="E66" s="233"/>
      <c r="F66" s="233"/>
      <c r="G66" s="231"/>
      <c r="H66" s="231"/>
      <c r="I66" s="56"/>
      <c r="J66" s="248"/>
      <c r="K66" s="71">
        <f t="shared" si="3"/>
      </c>
      <c r="L66" s="58"/>
      <c r="M66" s="59"/>
      <c r="N66" s="74" t="b">
        <f t="shared" si="4"/>
        <v>0</v>
      </c>
      <c r="R66" s="74" t="b">
        <f t="shared" si="5"/>
        <v>1</v>
      </c>
    </row>
    <row r="67" spans="1:18" s="74" customFormat="1" ht="12.75" hidden="1">
      <c r="A67" s="72"/>
      <c r="B67" s="53"/>
      <c r="C67" s="54"/>
      <c r="D67" s="55"/>
      <c r="E67" s="233"/>
      <c r="F67" s="233"/>
      <c r="G67" s="231"/>
      <c r="H67" s="231"/>
      <c r="I67" s="56"/>
      <c r="J67" s="248"/>
      <c r="K67" s="71">
        <f t="shared" si="3"/>
      </c>
      <c r="L67" s="58"/>
      <c r="M67" s="59"/>
      <c r="N67" s="74" t="b">
        <f t="shared" si="4"/>
        <v>0</v>
      </c>
      <c r="R67" s="74" t="b">
        <f t="shared" si="5"/>
        <v>1</v>
      </c>
    </row>
    <row r="68" spans="1:18" s="74" customFormat="1" ht="12.75" hidden="1">
      <c r="A68" s="72"/>
      <c r="B68" s="53"/>
      <c r="C68" s="54"/>
      <c r="D68" s="55"/>
      <c r="E68" s="233"/>
      <c r="F68" s="233"/>
      <c r="G68" s="231"/>
      <c r="H68" s="231"/>
      <c r="I68" s="56"/>
      <c r="J68" s="248"/>
      <c r="K68" s="71">
        <f t="shared" si="3"/>
      </c>
      <c r="L68" s="58"/>
      <c r="M68" s="59"/>
      <c r="N68" s="74" t="b">
        <f t="shared" si="4"/>
        <v>0</v>
      </c>
      <c r="R68" s="74" t="b">
        <f t="shared" si="5"/>
        <v>1</v>
      </c>
    </row>
    <row r="69" spans="1:18" s="74" customFormat="1" ht="12.75" hidden="1">
      <c r="A69" s="72"/>
      <c r="B69" s="53"/>
      <c r="C69" s="54"/>
      <c r="D69" s="55"/>
      <c r="E69" s="233"/>
      <c r="F69" s="233"/>
      <c r="G69" s="231"/>
      <c r="H69" s="231"/>
      <c r="I69" s="56"/>
      <c r="J69" s="248"/>
      <c r="K69" s="71">
        <f t="shared" si="3"/>
      </c>
      <c r="L69" s="58"/>
      <c r="M69" s="59"/>
      <c r="N69" s="74" t="b">
        <f t="shared" si="4"/>
        <v>0</v>
      </c>
      <c r="R69" s="74" t="b">
        <f t="shared" si="5"/>
        <v>1</v>
      </c>
    </row>
    <row r="70" spans="1:18" s="74" customFormat="1" ht="12.75" hidden="1">
      <c r="A70" s="72"/>
      <c r="B70" s="53"/>
      <c r="C70" s="54"/>
      <c r="D70" s="55"/>
      <c r="E70" s="233"/>
      <c r="F70" s="233"/>
      <c r="G70" s="231"/>
      <c r="H70" s="231"/>
      <c r="I70" s="56"/>
      <c r="J70" s="248"/>
      <c r="K70" s="71">
        <f t="shared" si="3"/>
      </c>
      <c r="L70" s="58"/>
      <c r="M70" s="59"/>
      <c r="N70" s="74" t="b">
        <f t="shared" si="4"/>
        <v>0</v>
      </c>
      <c r="R70" s="74" t="b">
        <f t="shared" si="5"/>
        <v>1</v>
      </c>
    </row>
    <row r="71" spans="1:18" s="74" customFormat="1" ht="12.75" hidden="1">
      <c r="A71" s="72"/>
      <c r="B71" s="53"/>
      <c r="C71" s="54"/>
      <c r="D71" s="55"/>
      <c r="E71" s="233"/>
      <c r="F71" s="233"/>
      <c r="G71" s="231"/>
      <c r="H71" s="231"/>
      <c r="I71" s="56"/>
      <c r="J71" s="248"/>
      <c r="K71" s="71">
        <f t="shared" si="3"/>
      </c>
      <c r="L71" s="58"/>
      <c r="M71" s="59"/>
      <c r="N71" s="74" t="b">
        <f t="shared" si="4"/>
        <v>0</v>
      </c>
      <c r="R71" s="74" t="b">
        <f t="shared" si="5"/>
        <v>1</v>
      </c>
    </row>
    <row r="72" spans="1:18" s="74" customFormat="1" ht="12.75" hidden="1">
      <c r="A72" s="72"/>
      <c r="B72" s="53"/>
      <c r="C72" s="54"/>
      <c r="D72" s="55"/>
      <c r="E72" s="233"/>
      <c r="F72" s="233"/>
      <c r="G72" s="231"/>
      <c r="H72" s="231"/>
      <c r="I72" s="56"/>
      <c r="J72" s="248"/>
      <c r="K72" s="71">
        <f t="shared" si="3"/>
      </c>
      <c r="L72" s="58"/>
      <c r="M72" s="59"/>
      <c r="N72" s="74" t="b">
        <f t="shared" si="4"/>
        <v>0</v>
      </c>
      <c r="R72" s="74" t="b">
        <f t="shared" si="5"/>
        <v>1</v>
      </c>
    </row>
    <row r="73" spans="1:18" s="74" customFormat="1" ht="12.75" hidden="1">
      <c r="A73" s="72"/>
      <c r="B73" s="53"/>
      <c r="C73" s="54"/>
      <c r="D73" s="55"/>
      <c r="E73" s="233"/>
      <c r="F73" s="233"/>
      <c r="G73" s="231"/>
      <c r="H73" s="231"/>
      <c r="I73" s="56"/>
      <c r="J73" s="248"/>
      <c r="K73" s="71">
        <f t="shared" si="3"/>
      </c>
      <c r="L73" s="58"/>
      <c r="M73" s="59"/>
      <c r="N73" s="74" t="b">
        <f t="shared" si="4"/>
        <v>0</v>
      </c>
      <c r="R73" s="74" t="b">
        <f t="shared" si="5"/>
        <v>1</v>
      </c>
    </row>
    <row r="74" spans="1:18" s="74" customFormat="1" ht="12.75" hidden="1">
      <c r="A74" s="72"/>
      <c r="B74" s="53"/>
      <c r="C74" s="54"/>
      <c r="D74" s="55"/>
      <c r="E74" s="233"/>
      <c r="F74" s="233"/>
      <c r="G74" s="231"/>
      <c r="H74" s="231"/>
      <c r="I74" s="56"/>
      <c r="J74" s="248"/>
      <c r="K74" s="71">
        <f t="shared" si="3"/>
      </c>
      <c r="L74" s="58"/>
      <c r="M74" s="59"/>
      <c r="N74" s="74" t="b">
        <f t="shared" si="4"/>
        <v>0</v>
      </c>
      <c r="R74" s="74" t="b">
        <f t="shared" si="5"/>
        <v>1</v>
      </c>
    </row>
    <row r="75" spans="1:18" s="74" customFormat="1" ht="12.75" hidden="1">
      <c r="A75" s="72"/>
      <c r="B75" s="53"/>
      <c r="C75" s="54"/>
      <c r="D75" s="55"/>
      <c r="E75" s="233"/>
      <c r="F75" s="233"/>
      <c r="G75" s="231"/>
      <c r="H75" s="231"/>
      <c r="I75" s="56"/>
      <c r="J75" s="248"/>
      <c r="K75" s="71">
        <f t="shared" si="3"/>
      </c>
      <c r="L75" s="58"/>
      <c r="M75" s="59"/>
      <c r="N75" s="74" t="b">
        <f t="shared" si="4"/>
        <v>0</v>
      </c>
      <c r="R75" s="74" t="b">
        <f t="shared" si="5"/>
        <v>1</v>
      </c>
    </row>
    <row r="76" spans="1:18" s="74" customFormat="1" ht="12.75" hidden="1">
      <c r="A76" s="72"/>
      <c r="B76" s="53"/>
      <c r="C76" s="54"/>
      <c r="D76" s="55"/>
      <c r="E76" s="233"/>
      <c r="F76" s="233"/>
      <c r="G76" s="231"/>
      <c r="H76" s="231"/>
      <c r="I76" s="56"/>
      <c r="J76" s="248"/>
      <c r="K76" s="71">
        <f t="shared" si="3"/>
      </c>
      <c r="L76" s="58"/>
      <c r="M76" s="59"/>
      <c r="N76" s="74" t="b">
        <f t="shared" si="4"/>
        <v>0</v>
      </c>
      <c r="R76" s="74" t="b">
        <f t="shared" si="5"/>
        <v>1</v>
      </c>
    </row>
    <row r="77" spans="1:18" s="74" customFormat="1" ht="12.75" hidden="1">
      <c r="A77" s="72"/>
      <c r="B77" s="53"/>
      <c r="C77" s="54"/>
      <c r="D77" s="55"/>
      <c r="E77" s="233"/>
      <c r="F77" s="233"/>
      <c r="G77" s="231"/>
      <c r="H77" s="231"/>
      <c r="I77" s="56"/>
      <c r="J77" s="248"/>
      <c r="K77" s="71">
        <f t="shared" si="3"/>
      </c>
      <c r="L77" s="58"/>
      <c r="M77" s="59"/>
      <c r="N77" s="74" t="b">
        <f t="shared" si="4"/>
        <v>0</v>
      </c>
      <c r="R77" s="74" t="b">
        <f t="shared" si="5"/>
        <v>1</v>
      </c>
    </row>
    <row r="78" spans="1:18" s="74" customFormat="1" ht="12.75" hidden="1">
      <c r="A78" s="72"/>
      <c r="B78" s="53"/>
      <c r="C78" s="54"/>
      <c r="D78" s="55"/>
      <c r="E78" s="233"/>
      <c r="F78" s="233"/>
      <c r="G78" s="231"/>
      <c r="H78" s="231"/>
      <c r="I78" s="56"/>
      <c r="J78" s="248"/>
      <c r="K78" s="71">
        <f t="shared" si="3"/>
      </c>
      <c r="L78" s="58"/>
      <c r="M78" s="59"/>
      <c r="N78" s="74" t="b">
        <f t="shared" si="4"/>
        <v>0</v>
      </c>
      <c r="R78" s="74" t="b">
        <f t="shared" si="5"/>
        <v>1</v>
      </c>
    </row>
    <row r="79" spans="1:18" s="74" customFormat="1" ht="12.75" hidden="1">
      <c r="A79" s="72"/>
      <c r="B79" s="53"/>
      <c r="C79" s="54"/>
      <c r="D79" s="55"/>
      <c r="E79" s="233"/>
      <c r="F79" s="233"/>
      <c r="G79" s="231"/>
      <c r="H79" s="231"/>
      <c r="I79" s="56"/>
      <c r="J79" s="248"/>
      <c r="K79" s="71">
        <f t="shared" si="3"/>
      </c>
      <c r="L79" s="58"/>
      <c r="M79" s="59"/>
      <c r="N79" s="74" t="b">
        <f t="shared" si="4"/>
        <v>0</v>
      </c>
      <c r="R79" s="74" t="b">
        <f t="shared" si="5"/>
        <v>1</v>
      </c>
    </row>
    <row r="80" spans="1:18" s="74" customFormat="1" ht="12.75" hidden="1">
      <c r="A80" s="72"/>
      <c r="B80" s="53"/>
      <c r="C80" s="54"/>
      <c r="D80" s="55"/>
      <c r="E80" s="233"/>
      <c r="F80" s="233"/>
      <c r="G80" s="231"/>
      <c r="H80" s="231"/>
      <c r="I80" s="56"/>
      <c r="J80" s="248"/>
      <c r="K80" s="71">
        <f t="shared" si="3"/>
      </c>
      <c r="L80" s="58"/>
      <c r="M80" s="59"/>
      <c r="N80" s="74" t="b">
        <f t="shared" si="4"/>
        <v>0</v>
      </c>
      <c r="R80" s="74" t="b">
        <f t="shared" si="5"/>
        <v>1</v>
      </c>
    </row>
    <row r="81" spans="1:18" s="74" customFormat="1" ht="12.75" hidden="1">
      <c r="A81" s="72"/>
      <c r="B81" s="53"/>
      <c r="C81" s="54"/>
      <c r="D81" s="55"/>
      <c r="E81" s="233"/>
      <c r="F81" s="233"/>
      <c r="G81" s="231"/>
      <c r="H81" s="231"/>
      <c r="I81" s="56"/>
      <c r="J81" s="248"/>
      <c r="K81" s="71">
        <f>IF(OR(J81&lt;&gt;"",J81&lt;&gt;0),ROUND(((G81+H81)/J81),2),"")</f>
      </c>
      <c r="L81" s="58"/>
      <c r="M81" s="59"/>
      <c r="N81" s="74" t="b">
        <f t="shared" si="4"/>
        <v>0</v>
      </c>
      <c r="R81" s="74" t="b">
        <f t="shared" si="5"/>
        <v>1</v>
      </c>
    </row>
    <row r="82" spans="1:18" s="74" customFormat="1" ht="12.75" hidden="1">
      <c r="A82" s="72"/>
      <c r="B82" s="53"/>
      <c r="C82" s="54"/>
      <c r="D82" s="55"/>
      <c r="E82" s="233"/>
      <c r="F82" s="233"/>
      <c r="G82" s="231"/>
      <c r="H82" s="231"/>
      <c r="I82" s="56"/>
      <c r="J82" s="248"/>
      <c r="K82" s="71">
        <f>IF(OR(J82&lt;&gt;"",J82&lt;&gt;0),ROUND(((G82+H82)/J82),2),"")</f>
      </c>
      <c r="L82" s="58"/>
      <c r="M82" s="59"/>
      <c r="N82" s="74" t="b">
        <f t="shared" si="4"/>
        <v>0</v>
      </c>
      <c r="R82" s="74" t="b">
        <f t="shared" si="5"/>
        <v>1</v>
      </c>
    </row>
    <row r="83" spans="1:18" s="74" customFormat="1" ht="12.75" hidden="1">
      <c r="A83" s="72"/>
      <c r="B83" s="53"/>
      <c r="C83" s="54"/>
      <c r="D83" s="55"/>
      <c r="E83" s="233"/>
      <c r="F83" s="233"/>
      <c r="G83" s="231"/>
      <c r="H83" s="231"/>
      <c r="I83" s="56"/>
      <c r="J83" s="248"/>
      <c r="K83" s="71">
        <f>IF(OR(J83&lt;&gt;"",J83&lt;&gt;0),ROUND(((G83+H83)/J83),2),"")</f>
      </c>
      <c r="L83" s="58"/>
      <c r="M83" s="59"/>
      <c r="N83" s="74" t="b">
        <f t="shared" si="4"/>
        <v>0</v>
      </c>
      <c r="R83" s="74" t="b">
        <f t="shared" si="5"/>
        <v>1</v>
      </c>
    </row>
    <row r="84" spans="1:18" s="74" customFormat="1" ht="12.75" hidden="1">
      <c r="A84" s="72"/>
      <c r="B84" s="53"/>
      <c r="C84" s="54"/>
      <c r="D84" s="55"/>
      <c r="E84" s="233"/>
      <c r="F84" s="233"/>
      <c r="G84" s="231"/>
      <c r="H84" s="231"/>
      <c r="I84" s="56"/>
      <c r="J84" s="248"/>
      <c r="K84" s="71">
        <f>IF(OR(J84&lt;&gt;"",J84&lt;&gt;0),ROUND(((G84+H84)/J84),2),"")</f>
      </c>
      <c r="L84" s="58"/>
      <c r="M84" s="59"/>
      <c r="N84" s="74" t="b">
        <f t="shared" si="4"/>
        <v>0</v>
      </c>
      <c r="R84" s="74" t="b">
        <f t="shared" si="5"/>
        <v>1</v>
      </c>
    </row>
    <row r="85" spans="1:18" s="74" customFormat="1" ht="12.75" hidden="1">
      <c r="A85" s="72"/>
      <c r="B85" s="53"/>
      <c r="C85" s="54"/>
      <c r="D85" s="55"/>
      <c r="E85" s="233"/>
      <c r="F85" s="233"/>
      <c r="G85" s="231"/>
      <c r="H85" s="231"/>
      <c r="I85" s="56"/>
      <c r="J85" s="248"/>
      <c r="K85" s="71">
        <f>IF(OR(J85&lt;&gt;"",J85&lt;&gt;0),ROUND(((G85+H85)/J85),2),"")</f>
      </c>
      <c r="L85" s="58"/>
      <c r="M85" s="59"/>
      <c r="N85" s="74" t="b">
        <f t="shared" si="4"/>
        <v>0</v>
      </c>
      <c r="R85" s="74" t="b">
        <f t="shared" si="5"/>
        <v>1</v>
      </c>
    </row>
    <row r="86" spans="1:13" s="74" customFormat="1" ht="15" customHeight="1">
      <c r="A86" s="72"/>
      <c r="B86" s="323" t="s">
        <v>147</v>
      </c>
      <c r="C86" s="324"/>
      <c r="D86" s="324"/>
      <c r="E86" s="324"/>
      <c r="F86" s="324"/>
      <c r="G86" s="324"/>
      <c r="H86" s="324"/>
      <c r="I86" s="324"/>
      <c r="J86" s="325"/>
      <c r="K86" s="75">
        <f>SUM(K17:K85)</f>
        <v>166.2</v>
      </c>
      <c r="L86" s="70"/>
      <c r="M86" s="72"/>
    </row>
    <row r="87" spans="1:18" s="74" customFormat="1" ht="12.75" hidden="1">
      <c r="A87" s="72"/>
      <c r="B87" s="363">
        <f>IF(OR(OR(N17:N45),OR(N46:N70),OR(N71:N85)),"INCOMPLETE","")</f>
      </c>
      <c r="C87" s="363"/>
      <c r="D87" s="363"/>
      <c r="E87" s="363"/>
      <c r="F87" s="363"/>
      <c r="G87" s="363"/>
      <c r="H87" s="363"/>
      <c r="I87" s="363"/>
      <c r="J87" s="363"/>
      <c r="K87" s="363"/>
      <c r="L87" s="363"/>
      <c r="M87" s="72"/>
      <c r="R87" s="74" t="b">
        <f>B87=""</f>
        <v>1</v>
      </c>
    </row>
    <row r="88" spans="1:13" s="74" customFormat="1" ht="11.25" customHeight="1">
      <c r="A88" s="72"/>
      <c r="B88" s="51"/>
      <c r="C88" s="51"/>
      <c r="D88" s="51"/>
      <c r="E88" s="51"/>
      <c r="F88" s="51"/>
      <c r="G88" s="51"/>
      <c r="H88" s="51"/>
      <c r="I88" s="51"/>
      <c r="J88" s="51"/>
      <c r="K88" s="80"/>
      <c r="L88" s="77"/>
      <c r="M88" s="72"/>
    </row>
    <row r="89" spans="1:18" s="60" customFormat="1" ht="15" customHeight="1">
      <c r="A89" s="59"/>
      <c r="B89" s="280" t="s">
        <v>131</v>
      </c>
      <c r="C89" s="280"/>
      <c r="D89" s="280"/>
      <c r="E89" s="59"/>
      <c r="F89" s="59"/>
      <c r="G89" s="59"/>
      <c r="H89" s="59"/>
      <c r="I89" s="59"/>
      <c r="J89" s="59"/>
      <c r="K89" s="59"/>
      <c r="L89" s="59"/>
      <c r="M89" s="59"/>
      <c r="N89" s="74"/>
      <c r="R89" s="74"/>
    </row>
    <row r="90" spans="1:18" s="60" customFormat="1" ht="54.75" customHeight="1">
      <c r="A90" s="59"/>
      <c r="B90" s="226" t="s">
        <v>150</v>
      </c>
      <c r="C90" s="224" t="s">
        <v>167</v>
      </c>
      <c r="D90" s="224" t="s">
        <v>168</v>
      </c>
      <c r="E90" s="224" t="s">
        <v>152</v>
      </c>
      <c r="F90" s="224" t="s">
        <v>153</v>
      </c>
      <c r="G90" s="224" t="s">
        <v>169</v>
      </c>
      <c r="H90" s="224" t="s">
        <v>155</v>
      </c>
      <c r="I90" s="224" t="s">
        <v>140</v>
      </c>
      <c r="J90" s="224" t="s">
        <v>141</v>
      </c>
      <c r="K90" s="224" t="s">
        <v>143</v>
      </c>
      <c r="L90" s="225" t="s">
        <v>164</v>
      </c>
      <c r="M90" s="59"/>
      <c r="N90" s="74"/>
      <c r="R90" s="74"/>
    </row>
    <row r="91" spans="1:18" s="60" customFormat="1" ht="12.75">
      <c r="A91" s="59"/>
      <c r="B91" s="53"/>
      <c r="C91" s="54"/>
      <c r="D91" s="55"/>
      <c r="E91" s="233"/>
      <c r="F91" s="233"/>
      <c r="G91" s="231"/>
      <c r="H91" s="231"/>
      <c r="I91" s="56"/>
      <c r="J91" s="248"/>
      <c r="K91" s="71">
        <f aca="true" t="shared" si="6" ref="K91:K122">IF(OR(J91&lt;&gt;"",J91&lt;&gt;0),ROUND(((G91+H91)/J91),2),"")</f>
      </c>
      <c r="L91" s="58"/>
      <c r="M91" s="59"/>
      <c r="N91" s="74" t="b">
        <f aca="true" t="shared" si="7" ref="N91:N122">AND(OR(B91="",C91="",D91="",E91="",F91="",G91="",H91="",I91="",J91=""),B91&amp;C91&amp;D91&amp;E91&amp;F91&amp;G91&amp;H91&amp;I91&amp;J91&amp;L91&lt;&gt;"")</f>
        <v>0</v>
      </c>
      <c r="R91" s="74"/>
    </row>
    <row r="92" spans="1:18" s="60" customFormat="1" ht="12.75" hidden="1">
      <c r="A92" s="59"/>
      <c r="B92" s="53"/>
      <c r="C92" s="54"/>
      <c r="D92" s="55"/>
      <c r="E92" s="233"/>
      <c r="F92" s="233"/>
      <c r="G92" s="231"/>
      <c r="H92" s="231"/>
      <c r="I92" s="56"/>
      <c r="J92" s="248"/>
      <c r="K92" s="71">
        <f t="shared" si="6"/>
      </c>
      <c r="L92" s="58"/>
      <c r="M92" s="59"/>
      <c r="N92" s="74" t="b">
        <f t="shared" si="7"/>
        <v>0</v>
      </c>
      <c r="R92" s="74" t="b">
        <f aca="true" t="shared" si="8" ref="R92:R123">AND(B91="",NOT(N92))</f>
        <v>1</v>
      </c>
    </row>
    <row r="93" spans="1:18" s="60" customFormat="1" ht="12.75" hidden="1">
      <c r="A93" s="59"/>
      <c r="B93" s="53"/>
      <c r="C93" s="54"/>
      <c r="D93" s="55"/>
      <c r="E93" s="233"/>
      <c r="F93" s="233"/>
      <c r="G93" s="231"/>
      <c r="H93" s="231"/>
      <c r="I93" s="56"/>
      <c r="J93" s="248"/>
      <c r="K93" s="71">
        <f t="shared" si="6"/>
      </c>
      <c r="L93" s="58"/>
      <c r="M93" s="59"/>
      <c r="N93" s="74" t="b">
        <f t="shared" si="7"/>
        <v>0</v>
      </c>
      <c r="R93" s="74" t="b">
        <f t="shared" si="8"/>
        <v>1</v>
      </c>
    </row>
    <row r="94" spans="1:18" s="60" customFormat="1" ht="12.75" hidden="1">
      <c r="A94" s="59"/>
      <c r="B94" s="53"/>
      <c r="C94" s="54"/>
      <c r="D94" s="55"/>
      <c r="E94" s="233"/>
      <c r="F94" s="233"/>
      <c r="G94" s="231"/>
      <c r="H94" s="231"/>
      <c r="I94" s="56"/>
      <c r="J94" s="248"/>
      <c r="K94" s="71">
        <f t="shared" si="6"/>
      </c>
      <c r="L94" s="58"/>
      <c r="M94" s="59"/>
      <c r="N94" s="74" t="b">
        <f t="shared" si="7"/>
        <v>0</v>
      </c>
      <c r="R94" s="74" t="b">
        <f t="shared" si="8"/>
        <v>1</v>
      </c>
    </row>
    <row r="95" spans="1:18" s="60" customFormat="1" ht="12.75" hidden="1">
      <c r="A95" s="59"/>
      <c r="B95" s="53"/>
      <c r="C95" s="54"/>
      <c r="D95" s="55"/>
      <c r="E95" s="233"/>
      <c r="F95" s="233"/>
      <c r="G95" s="231"/>
      <c r="H95" s="231"/>
      <c r="I95" s="56"/>
      <c r="J95" s="248"/>
      <c r="K95" s="71">
        <f t="shared" si="6"/>
      </c>
      <c r="L95" s="58"/>
      <c r="M95" s="59"/>
      <c r="N95" s="74" t="b">
        <f t="shared" si="7"/>
        <v>0</v>
      </c>
      <c r="R95" s="74" t="b">
        <f t="shared" si="8"/>
        <v>1</v>
      </c>
    </row>
    <row r="96" spans="1:18" s="60" customFormat="1" ht="12.75" hidden="1">
      <c r="A96" s="59"/>
      <c r="B96" s="53"/>
      <c r="C96" s="54"/>
      <c r="D96" s="55"/>
      <c r="E96" s="233"/>
      <c r="F96" s="233"/>
      <c r="G96" s="231"/>
      <c r="H96" s="231"/>
      <c r="I96" s="56"/>
      <c r="J96" s="248"/>
      <c r="K96" s="71">
        <f t="shared" si="6"/>
      </c>
      <c r="L96" s="58"/>
      <c r="M96" s="59"/>
      <c r="N96" s="74" t="b">
        <f t="shared" si="7"/>
        <v>0</v>
      </c>
      <c r="R96" s="74" t="b">
        <f t="shared" si="8"/>
        <v>1</v>
      </c>
    </row>
    <row r="97" spans="1:18" s="60" customFormat="1" ht="12.75" hidden="1">
      <c r="A97" s="59"/>
      <c r="B97" s="53"/>
      <c r="C97" s="54"/>
      <c r="D97" s="55"/>
      <c r="E97" s="233"/>
      <c r="F97" s="233"/>
      <c r="G97" s="231"/>
      <c r="H97" s="231"/>
      <c r="I97" s="56"/>
      <c r="J97" s="248"/>
      <c r="K97" s="71">
        <f t="shared" si="6"/>
      </c>
      <c r="L97" s="58"/>
      <c r="M97" s="59"/>
      <c r="N97" s="74" t="b">
        <f t="shared" si="7"/>
        <v>0</v>
      </c>
      <c r="R97" s="74" t="b">
        <f t="shared" si="8"/>
        <v>1</v>
      </c>
    </row>
    <row r="98" spans="1:18" s="60" customFormat="1" ht="12.75" hidden="1">
      <c r="A98" s="59"/>
      <c r="B98" s="53"/>
      <c r="C98" s="54"/>
      <c r="D98" s="55"/>
      <c r="E98" s="233"/>
      <c r="F98" s="233"/>
      <c r="G98" s="231"/>
      <c r="H98" s="231"/>
      <c r="I98" s="56"/>
      <c r="J98" s="248"/>
      <c r="K98" s="71">
        <f t="shared" si="6"/>
      </c>
      <c r="L98" s="58"/>
      <c r="M98" s="59"/>
      <c r="N98" s="74" t="b">
        <f t="shared" si="7"/>
        <v>0</v>
      </c>
      <c r="R98" s="74" t="b">
        <f t="shared" si="8"/>
        <v>1</v>
      </c>
    </row>
    <row r="99" spans="1:18" s="60" customFormat="1" ht="12.75" hidden="1">
      <c r="A99" s="59"/>
      <c r="B99" s="53"/>
      <c r="C99" s="54"/>
      <c r="D99" s="55"/>
      <c r="E99" s="233"/>
      <c r="F99" s="233"/>
      <c r="G99" s="231"/>
      <c r="H99" s="231"/>
      <c r="I99" s="56"/>
      <c r="J99" s="248"/>
      <c r="K99" s="71">
        <f t="shared" si="6"/>
      </c>
      <c r="L99" s="58"/>
      <c r="M99" s="59"/>
      <c r="N99" s="74" t="b">
        <f t="shared" si="7"/>
        <v>0</v>
      </c>
      <c r="R99" s="74" t="b">
        <f t="shared" si="8"/>
        <v>1</v>
      </c>
    </row>
    <row r="100" spans="1:18" s="60" customFormat="1" ht="12.75" hidden="1">
      <c r="A100" s="59"/>
      <c r="B100" s="53"/>
      <c r="C100" s="54"/>
      <c r="D100" s="55"/>
      <c r="E100" s="233"/>
      <c r="F100" s="233"/>
      <c r="G100" s="231"/>
      <c r="H100" s="231"/>
      <c r="I100" s="56"/>
      <c r="J100" s="248"/>
      <c r="K100" s="71">
        <f t="shared" si="6"/>
      </c>
      <c r="L100" s="58"/>
      <c r="M100" s="59"/>
      <c r="N100" s="74" t="b">
        <f t="shared" si="7"/>
        <v>0</v>
      </c>
      <c r="R100" s="74" t="b">
        <f t="shared" si="8"/>
        <v>1</v>
      </c>
    </row>
    <row r="101" spans="1:18" s="60" customFormat="1" ht="12.75" hidden="1">
      <c r="A101" s="59"/>
      <c r="B101" s="53"/>
      <c r="C101" s="54"/>
      <c r="D101" s="55"/>
      <c r="E101" s="233"/>
      <c r="F101" s="233"/>
      <c r="G101" s="231"/>
      <c r="H101" s="231"/>
      <c r="I101" s="56"/>
      <c r="J101" s="248"/>
      <c r="K101" s="71">
        <f t="shared" si="6"/>
      </c>
      <c r="L101" s="58"/>
      <c r="M101" s="59"/>
      <c r="N101" s="74" t="b">
        <f t="shared" si="7"/>
        <v>0</v>
      </c>
      <c r="R101" s="74" t="b">
        <f t="shared" si="8"/>
        <v>1</v>
      </c>
    </row>
    <row r="102" spans="1:18" s="60" customFormat="1" ht="12.75" hidden="1">
      <c r="A102" s="59"/>
      <c r="B102" s="53"/>
      <c r="C102" s="54"/>
      <c r="D102" s="55"/>
      <c r="E102" s="233"/>
      <c r="F102" s="233"/>
      <c r="G102" s="231"/>
      <c r="H102" s="231"/>
      <c r="I102" s="56"/>
      <c r="J102" s="248"/>
      <c r="K102" s="71">
        <f t="shared" si="6"/>
      </c>
      <c r="L102" s="58"/>
      <c r="M102" s="59"/>
      <c r="N102" s="74" t="b">
        <f t="shared" si="7"/>
        <v>0</v>
      </c>
      <c r="R102" s="74" t="b">
        <f t="shared" si="8"/>
        <v>1</v>
      </c>
    </row>
    <row r="103" spans="1:18" s="60" customFormat="1" ht="12.75" hidden="1">
      <c r="A103" s="59"/>
      <c r="B103" s="53"/>
      <c r="C103" s="54"/>
      <c r="D103" s="55"/>
      <c r="E103" s="233"/>
      <c r="F103" s="233"/>
      <c r="G103" s="231"/>
      <c r="H103" s="231"/>
      <c r="I103" s="56"/>
      <c r="J103" s="248"/>
      <c r="K103" s="71">
        <f t="shared" si="6"/>
      </c>
      <c r="L103" s="58"/>
      <c r="M103" s="59"/>
      <c r="N103" s="74" t="b">
        <f t="shared" si="7"/>
        <v>0</v>
      </c>
      <c r="R103" s="74" t="b">
        <f t="shared" si="8"/>
        <v>1</v>
      </c>
    </row>
    <row r="104" spans="1:18" s="60" customFormat="1" ht="12.75" hidden="1">
      <c r="A104" s="59"/>
      <c r="B104" s="53"/>
      <c r="C104" s="54"/>
      <c r="D104" s="55"/>
      <c r="E104" s="233"/>
      <c r="F104" s="233"/>
      <c r="G104" s="231"/>
      <c r="H104" s="231"/>
      <c r="I104" s="56"/>
      <c r="J104" s="248"/>
      <c r="K104" s="71">
        <f t="shared" si="6"/>
      </c>
      <c r="L104" s="58"/>
      <c r="M104" s="59"/>
      <c r="N104" s="74" t="b">
        <f t="shared" si="7"/>
        <v>0</v>
      </c>
      <c r="R104" s="74" t="b">
        <f t="shared" si="8"/>
        <v>1</v>
      </c>
    </row>
    <row r="105" spans="1:18" s="60" customFormat="1" ht="12.75" hidden="1">
      <c r="A105" s="59"/>
      <c r="B105" s="53"/>
      <c r="C105" s="54"/>
      <c r="D105" s="55"/>
      <c r="E105" s="233"/>
      <c r="F105" s="233"/>
      <c r="G105" s="231"/>
      <c r="H105" s="231"/>
      <c r="I105" s="56"/>
      <c r="J105" s="248"/>
      <c r="K105" s="71">
        <f t="shared" si="6"/>
      </c>
      <c r="L105" s="58"/>
      <c r="M105" s="59"/>
      <c r="N105" s="74" t="b">
        <f t="shared" si="7"/>
        <v>0</v>
      </c>
      <c r="R105" s="74" t="b">
        <f t="shared" si="8"/>
        <v>1</v>
      </c>
    </row>
    <row r="106" spans="1:18" s="60" customFormat="1" ht="12.75" hidden="1">
      <c r="A106" s="59"/>
      <c r="B106" s="53"/>
      <c r="C106" s="54"/>
      <c r="D106" s="55"/>
      <c r="E106" s="233"/>
      <c r="F106" s="233"/>
      <c r="G106" s="231"/>
      <c r="H106" s="231"/>
      <c r="I106" s="56"/>
      <c r="J106" s="248"/>
      <c r="K106" s="71">
        <f t="shared" si="6"/>
      </c>
      <c r="L106" s="58"/>
      <c r="M106" s="59"/>
      <c r="N106" s="74" t="b">
        <f t="shared" si="7"/>
        <v>0</v>
      </c>
      <c r="R106" s="74" t="b">
        <f t="shared" si="8"/>
        <v>1</v>
      </c>
    </row>
    <row r="107" spans="1:18" s="60" customFormat="1" ht="12.75" hidden="1">
      <c r="A107" s="59"/>
      <c r="B107" s="53"/>
      <c r="C107" s="54"/>
      <c r="D107" s="55"/>
      <c r="E107" s="233"/>
      <c r="F107" s="233"/>
      <c r="G107" s="231"/>
      <c r="H107" s="231"/>
      <c r="I107" s="56"/>
      <c r="J107" s="248"/>
      <c r="K107" s="71">
        <f t="shared" si="6"/>
      </c>
      <c r="L107" s="58"/>
      <c r="M107" s="59"/>
      <c r="N107" s="74" t="b">
        <f t="shared" si="7"/>
        <v>0</v>
      </c>
      <c r="R107" s="74" t="b">
        <f t="shared" si="8"/>
        <v>1</v>
      </c>
    </row>
    <row r="108" spans="1:18" s="60" customFormat="1" ht="12.75" hidden="1">
      <c r="A108" s="59"/>
      <c r="B108" s="53"/>
      <c r="C108" s="54"/>
      <c r="D108" s="55"/>
      <c r="E108" s="233"/>
      <c r="F108" s="233"/>
      <c r="G108" s="231"/>
      <c r="H108" s="231"/>
      <c r="I108" s="56"/>
      <c r="J108" s="248"/>
      <c r="K108" s="71">
        <f t="shared" si="6"/>
      </c>
      <c r="L108" s="58"/>
      <c r="M108" s="59"/>
      <c r="N108" s="74" t="b">
        <f t="shared" si="7"/>
        <v>0</v>
      </c>
      <c r="R108" s="74" t="b">
        <f t="shared" si="8"/>
        <v>1</v>
      </c>
    </row>
    <row r="109" spans="1:18" s="60" customFormat="1" ht="12.75" hidden="1">
      <c r="A109" s="59"/>
      <c r="B109" s="53"/>
      <c r="C109" s="54"/>
      <c r="D109" s="55"/>
      <c r="E109" s="233"/>
      <c r="F109" s="233"/>
      <c r="G109" s="231"/>
      <c r="H109" s="231"/>
      <c r="I109" s="56"/>
      <c r="J109" s="248"/>
      <c r="K109" s="71">
        <f t="shared" si="6"/>
      </c>
      <c r="L109" s="58"/>
      <c r="M109" s="59"/>
      <c r="N109" s="74" t="b">
        <f t="shared" si="7"/>
        <v>0</v>
      </c>
      <c r="R109" s="74" t="b">
        <f t="shared" si="8"/>
        <v>1</v>
      </c>
    </row>
    <row r="110" spans="1:18" s="60" customFormat="1" ht="12.75" hidden="1">
      <c r="A110" s="59"/>
      <c r="B110" s="53"/>
      <c r="C110" s="54"/>
      <c r="D110" s="55"/>
      <c r="E110" s="233"/>
      <c r="F110" s="233"/>
      <c r="G110" s="231"/>
      <c r="H110" s="231"/>
      <c r="I110" s="56"/>
      <c r="J110" s="248"/>
      <c r="K110" s="71">
        <f t="shared" si="6"/>
      </c>
      <c r="L110" s="58"/>
      <c r="M110" s="59"/>
      <c r="N110" s="74" t="b">
        <f t="shared" si="7"/>
        <v>0</v>
      </c>
      <c r="R110" s="74" t="b">
        <f t="shared" si="8"/>
        <v>1</v>
      </c>
    </row>
    <row r="111" spans="1:18" s="60" customFormat="1" ht="12.75" hidden="1">
      <c r="A111" s="59"/>
      <c r="B111" s="53"/>
      <c r="C111" s="54"/>
      <c r="D111" s="55"/>
      <c r="E111" s="233"/>
      <c r="F111" s="233"/>
      <c r="G111" s="231"/>
      <c r="H111" s="231"/>
      <c r="I111" s="56"/>
      <c r="J111" s="248"/>
      <c r="K111" s="71">
        <f t="shared" si="6"/>
      </c>
      <c r="L111" s="58"/>
      <c r="M111" s="59"/>
      <c r="N111" s="74" t="b">
        <f t="shared" si="7"/>
        <v>0</v>
      </c>
      <c r="R111" s="74" t="b">
        <f t="shared" si="8"/>
        <v>1</v>
      </c>
    </row>
    <row r="112" spans="1:18" s="60" customFormat="1" ht="12.75" hidden="1">
      <c r="A112" s="59"/>
      <c r="B112" s="53"/>
      <c r="C112" s="54"/>
      <c r="D112" s="55"/>
      <c r="E112" s="233"/>
      <c r="F112" s="233"/>
      <c r="G112" s="231"/>
      <c r="H112" s="231"/>
      <c r="I112" s="56"/>
      <c r="J112" s="248"/>
      <c r="K112" s="71">
        <f t="shared" si="6"/>
      </c>
      <c r="L112" s="58"/>
      <c r="M112" s="59"/>
      <c r="N112" s="74" t="b">
        <f t="shared" si="7"/>
        <v>0</v>
      </c>
      <c r="R112" s="74" t="b">
        <f t="shared" si="8"/>
        <v>1</v>
      </c>
    </row>
    <row r="113" spans="1:18" s="60" customFormat="1" ht="12.75" hidden="1">
      <c r="A113" s="59"/>
      <c r="B113" s="53"/>
      <c r="C113" s="54"/>
      <c r="D113" s="55"/>
      <c r="E113" s="233"/>
      <c r="F113" s="233"/>
      <c r="G113" s="231"/>
      <c r="H113" s="231"/>
      <c r="I113" s="56"/>
      <c r="J113" s="248"/>
      <c r="K113" s="71">
        <f t="shared" si="6"/>
      </c>
      <c r="L113" s="58"/>
      <c r="M113" s="59"/>
      <c r="N113" s="74" t="b">
        <f t="shared" si="7"/>
        <v>0</v>
      </c>
      <c r="R113" s="74" t="b">
        <f t="shared" si="8"/>
        <v>1</v>
      </c>
    </row>
    <row r="114" spans="1:18" s="60" customFormat="1" ht="12.75" hidden="1">
      <c r="A114" s="59"/>
      <c r="B114" s="53"/>
      <c r="C114" s="54"/>
      <c r="D114" s="55"/>
      <c r="E114" s="233"/>
      <c r="F114" s="233"/>
      <c r="G114" s="231"/>
      <c r="H114" s="231"/>
      <c r="I114" s="56"/>
      <c r="J114" s="248"/>
      <c r="K114" s="71">
        <f t="shared" si="6"/>
      </c>
      <c r="L114" s="58"/>
      <c r="M114" s="59"/>
      <c r="N114" s="74" t="b">
        <f t="shared" si="7"/>
        <v>0</v>
      </c>
      <c r="R114" s="74" t="b">
        <f t="shared" si="8"/>
        <v>1</v>
      </c>
    </row>
    <row r="115" spans="1:18" s="60" customFormat="1" ht="12.75" hidden="1">
      <c r="A115" s="59"/>
      <c r="B115" s="53"/>
      <c r="C115" s="54"/>
      <c r="D115" s="55"/>
      <c r="E115" s="233"/>
      <c r="F115" s="233"/>
      <c r="G115" s="231"/>
      <c r="H115" s="231"/>
      <c r="I115" s="56"/>
      <c r="J115" s="248"/>
      <c r="K115" s="71">
        <f t="shared" si="6"/>
      </c>
      <c r="L115" s="58"/>
      <c r="M115" s="59"/>
      <c r="N115" s="74" t="b">
        <f t="shared" si="7"/>
        <v>0</v>
      </c>
      <c r="R115" s="74" t="b">
        <f t="shared" si="8"/>
        <v>1</v>
      </c>
    </row>
    <row r="116" spans="1:18" s="60" customFormat="1" ht="12.75" hidden="1">
      <c r="A116" s="59"/>
      <c r="B116" s="53"/>
      <c r="C116" s="54"/>
      <c r="D116" s="55"/>
      <c r="E116" s="233"/>
      <c r="F116" s="233"/>
      <c r="G116" s="231"/>
      <c r="H116" s="231"/>
      <c r="I116" s="56"/>
      <c r="J116" s="248"/>
      <c r="K116" s="71">
        <f t="shared" si="6"/>
      </c>
      <c r="L116" s="58"/>
      <c r="M116" s="59"/>
      <c r="N116" s="74" t="b">
        <f t="shared" si="7"/>
        <v>0</v>
      </c>
      <c r="R116" s="74" t="b">
        <f t="shared" si="8"/>
        <v>1</v>
      </c>
    </row>
    <row r="117" spans="1:18" s="60" customFormat="1" ht="12.75" hidden="1">
      <c r="A117" s="59"/>
      <c r="B117" s="53"/>
      <c r="C117" s="54"/>
      <c r="D117" s="55"/>
      <c r="E117" s="233"/>
      <c r="F117" s="233"/>
      <c r="G117" s="231"/>
      <c r="H117" s="231"/>
      <c r="I117" s="56"/>
      <c r="J117" s="248"/>
      <c r="K117" s="71">
        <f t="shared" si="6"/>
      </c>
      <c r="L117" s="58"/>
      <c r="M117" s="59"/>
      <c r="N117" s="74" t="b">
        <f t="shared" si="7"/>
        <v>0</v>
      </c>
      <c r="R117" s="74" t="b">
        <f t="shared" si="8"/>
        <v>1</v>
      </c>
    </row>
    <row r="118" spans="1:18" s="60" customFormat="1" ht="12.75" hidden="1">
      <c r="A118" s="59"/>
      <c r="B118" s="53"/>
      <c r="C118" s="54"/>
      <c r="D118" s="55"/>
      <c r="E118" s="233"/>
      <c r="F118" s="233"/>
      <c r="G118" s="231"/>
      <c r="H118" s="231"/>
      <c r="I118" s="56"/>
      <c r="J118" s="248"/>
      <c r="K118" s="71">
        <f t="shared" si="6"/>
      </c>
      <c r="L118" s="58"/>
      <c r="M118" s="59"/>
      <c r="N118" s="74" t="b">
        <f t="shared" si="7"/>
        <v>0</v>
      </c>
      <c r="R118" s="74" t="b">
        <f t="shared" si="8"/>
        <v>1</v>
      </c>
    </row>
    <row r="119" spans="1:18" s="60" customFormat="1" ht="12.75" hidden="1">
      <c r="A119" s="59"/>
      <c r="B119" s="53"/>
      <c r="C119" s="54"/>
      <c r="D119" s="55"/>
      <c r="E119" s="233"/>
      <c r="F119" s="233"/>
      <c r="G119" s="231"/>
      <c r="H119" s="231"/>
      <c r="I119" s="56"/>
      <c r="J119" s="248"/>
      <c r="K119" s="71">
        <f t="shared" si="6"/>
      </c>
      <c r="L119" s="58"/>
      <c r="M119" s="59"/>
      <c r="N119" s="74" t="b">
        <f t="shared" si="7"/>
        <v>0</v>
      </c>
      <c r="R119" s="74" t="b">
        <f t="shared" si="8"/>
        <v>1</v>
      </c>
    </row>
    <row r="120" spans="1:18" s="60" customFormat="1" ht="12.75" hidden="1">
      <c r="A120" s="59"/>
      <c r="B120" s="53"/>
      <c r="C120" s="54"/>
      <c r="D120" s="55"/>
      <c r="E120" s="233"/>
      <c r="F120" s="233"/>
      <c r="G120" s="231"/>
      <c r="H120" s="231"/>
      <c r="I120" s="56"/>
      <c r="J120" s="248"/>
      <c r="K120" s="71">
        <f t="shared" si="6"/>
      </c>
      <c r="L120" s="58"/>
      <c r="M120" s="59"/>
      <c r="N120" s="74" t="b">
        <f t="shared" si="7"/>
        <v>0</v>
      </c>
      <c r="R120" s="74" t="b">
        <f t="shared" si="8"/>
        <v>1</v>
      </c>
    </row>
    <row r="121" spans="1:18" s="60" customFormat="1" ht="12.75" hidden="1">
      <c r="A121" s="59"/>
      <c r="B121" s="53"/>
      <c r="C121" s="54"/>
      <c r="D121" s="55"/>
      <c r="E121" s="233"/>
      <c r="F121" s="233"/>
      <c r="G121" s="231"/>
      <c r="H121" s="231"/>
      <c r="I121" s="56"/>
      <c r="J121" s="248"/>
      <c r="K121" s="71">
        <f t="shared" si="6"/>
      </c>
      <c r="L121" s="58"/>
      <c r="M121" s="59"/>
      <c r="N121" s="74" t="b">
        <f t="shared" si="7"/>
        <v>0</v>
      </c>
      <c r="R121" s="74" t="b">
        <f t="shared" si="8"/>
        <v>1</v>
      </c>
    </row>
    <row r="122" spans="1:18" s="60" customFormat="1" ht="12.75" hidden="1">
      <c r="A122" s="59"/>
      <c r="B122" s="53"/>
      <c r="C122" s="54"/>
      <c r="D122" s="55"/>
      <c r="E122" s="233"/>
      <c r="F122" s="233"/>
      <c r="G122" s="231"/>
      <c r="H122" s="231"/>
      <c r="I122" s="56"/>
      <c r="J122" s="248"/>
      <c r="K122" s="71">
        <f t="shared" si="6"/>
      </c>
      <c r="L122" s="58"/>
      <c r="M122" s="59"/>
      <c r="N122" s="74" t="b">
        <f t="shared" si="7"/>
        <v>0</v>
      </c>
      <c r="R122" s="74" t="b">
        <f t="shared" si="8"/>
        <v>1</v>
      </c>
    </row>
    <row r="123" spans="1:18" s="60" customFormat="1" ht="12.75" hidden="1">
      <c r="A123" s="59"/>
      <c r="B123" s="53"/>
      <c r="C123" s="54"/>
      <c r="D123" s="55"/>
      <c r="E123" s="233"/>
      <c r="F123" s="233"/>
      <c r="G123" s="231"/>
      <c r="H123" s="231"/>
      <c r="I123" s="56"/>
      <c r="J123" s="248"/>
      <c r="K123" s="71">
        <f aca="true" t="shared" si="9" ref="K123:K154">IF(OR(J123&lt;&gt;"",J123&lt;&gt;0),ROUND(((G123+H123)/J123),2),"")</f>
      </c>
      <c r="L123" s="58"/>
      <c r="M123" s="59"/>
      <c r="N123" s="74" t="b">
        <f aca="true" t="shared" si="10" ref="N123:N159">AND(OR(B123="",C123="",D123="",E123="",F123="",G123="",H123="",I123="",J123=""),B123&amp;C123&amp;D123&amp;E123&amp;F123&amp;G123&amp;H123&amp;I123&amp;J123&amp;L123&lt;&gt;"")</f>
        <v>0</v>
      </c>
      <c r="R123" s="74" t="b">
        <f t="shared" si="8"/>
        <v>1</v>
      </c>
    </row>
    <row r="124" spans="1:18" s="60" customFormat="1" ht="12.75" hidden="1">
      <c r="A124" s="59"/>
      <c r="B124" s="53"/>
      <c r="C124" s="54"/>
      <c r="D124" s="55"/>
      <c r="E124" s="233"/>
      <c r="F124" s="233"/>
      <c r="G124" s="231"/>
      <c r="H124" s="231"/>
      <c r="I124" s="56"/>
      <c r="J124" s="248"/>
      <c r="K124" s="71">
        <f t="shared" si="9"/>
      </c>
      <c r="L124" s="58"/>
      <c r="M124" s="59"/>
      <c r="N124" s="74" t="b">
        <f t="shared" si="10"/>
        <v>0</v>
      </c>
      <c r="R124" s="74" t="b">
        <f aca="true" t="shared" si="11" ref="R124:R159">AND(B123="",NOT(N124))</f>
        <v>1</v>
      </c>
    </row>
    <row r="125" spans="1:18" s="60" customFormat="1" ht="12.75" hidden="1">
      <c r="A125" s="59"/>
      <c r="B125" s="53"/>
      <c r="C125" s="54"/>
      <c r="D125" s="55"/>
      <c r="E125" s="233"/>
      <c r="F125" s="233"/>
      <c r="G125" s="231"/>
      <c r="H125" s="231"/>
      <c r="I125" s="56"/>
      <c r="J125" s="248"/>
      <c r="K125" s="71">
        <f t="shared" si="9"/>
      </c>
      <c r="L125" s="58"/>
      <c r="M125" s="59"/>
      <c r="N125" s="74" t="b">
        <f t="shared" si="10"/>
        <v>0</v>
      </c>
      <c r="R125" s="74" t="b">
        <f t="shared" si="11"/>
        <v>1</v>
      </c>
    </row>
    <row r="126" spans="1:18" s="60" customFormat="1" ht="12.75" hidden="1">
      <c r="A126" s="59"/>
      <c r="B126" s="53"/>
      <c r="C126" s="54"/>
      <c r="D126" s="55"/>
      <c r="E126" s="233"/>
      <c r="F126" s="233"/>
      <c r="G126" s="231"/>
      <c r="H126" s="231"/>
      <c r="I126" s="56"/>
      <c r="J126" s="248"/>
      <c r="K126" s="71">
        <f t="shared" si="9"/>
      </c>
      <c r="L126" s="58"/>
      <c r="M126" s="59"/>
      <c r="N126" s="74" t="b">
        <f t="shared" si="10"/>
        <v>0</v>
      </c>
      <c r="R126" s="74" t="b">
        <f t="shared" si="11"/>
        <v>1</v>
      </c>
    </row>
    <row r="127" spans="1:18" s="60" customFormat="1" ht="12.75" hidden="1">
      <c r="A127" s="59"/>
      <c r="B127" s="53"/>
      <c r="C127" s="54"/>
      <c r="D127" s="55"/>
      <c r="E127" s="233"/>
      <c r="F127" s="233"/>
      <c r="G127" s="231"/>
      <c r="H127" s="231"/>
      <c r="I127" s="56"/>
      <c r="J127" s="248"/>
      <c r="K127" s="71">
        <f t="shared" si="9"/>
      </c>
      <c r="L127" s="58"/>
      <c r="M127" s="59"/>
      <c r="N127" s="74" t="b">
        <f t="shared" si="10"/>
        <v>0</v>
      </c>
      <c r="R127" s="74" t="b">
        <f t="shared" si="11"/>
        <v>1</v>
      </c>
    </row>
    <row r="128" spans="1:18" s="60" customFormat="1" ht="12.75" hidden="1">
      <c r="A128" s="59"/>
      <c r="B128" s="53"/>
      <c r="C128" s="54"/>
      <c r="D128" s="55"/>
      <c r="E128" s="233"/>
      <c r="F128" s="233"/>
      <c r="G128" s="231"/>
      <c r="H128" s="231"/>
      <c r="I128" s="56"/>
      <c r="J128" s="248"/>
      <c r="K128" s="71">
        <f t="shared" si="9"/>
      </c>
      <c r="L128" s="58"/>
      <c r="M128" s="59"/>
      <c r="N128" s="74" t="b">
        <f t="shared" si="10"/>
        <v>0</v>
      </c>
      <c r="R128" s="74" t="b">
        <f t="shared" si="11"/>
        <v>1</v>
      </c>
    </row>
    <row r="129" spans="1:18" s="60" customFormat="1" ht="12.75" hidden="1">
      <c r="A129" s="59"/>
      <c r="B129" s="53"/>
      <c r="C129" s="54"/>
      <c r="D129" s="55"/>
      <c r="E129" s="233"/>
      <c r="F129" s="233"/>
      <c r="G129" s="231"/>
      <c r="H129" s="231"/>
      <c r="I129" s="56"/>
      <c r="J129" s="248"/>
      <c r="K129" s="71">
        <f t="shared" si="9"/>
      </c>
      <c r="L129" s="58"/>
      <c r="M129" s="59"/>
      <c r="N129" s="74" t="b">
        <f t="shared" si="10"/>
        <v>0</v>
      </c>
      <c r="R129" s="74" t="b">
        <f t="shared" si="11"/>
        <v>1</v>
      </c>
    </row>
    <row r="130" spans="1:18" s="60" customFormat="1" ht="12.75" hidden="1">
      <c r="A130" s="59"/>
      <c r="B130" s="53"/>
      <c r="C130" s="54"/>
      <c r="D130" s="55"/>
      <c r="E130" s="233"/>
      <c r="F130" s="233"/>
      <c r="G130" s="231"/>
      <c r="H130" s="231"/>
      <c r="I130" s="56"/>
      <c r="J130" s="248"/>
      <c r="K130" s="71">
        <f t="shared" si="9"/>
      </c>
      <c r="L130" s="58"/>
      <c r="M130" s="59"/>
      <c r="N130" s="74" t="b">
        <f t="shared" si="10"/>
        <v>0</v>
      </c>
      <c r="R130" s="74" t="b">
        <f t="shared" si="11"/>
        <v>1</v>
      </c>
    </row>
    <row r="131" spans="1:18" s="60" customFormat="1" ht="12.75" hidden="1">
      <c r="A131" s="59"/>
      <c r="B131" s="53"/>
      <c r="C131" s="54"/>
      <c r="D131" s="55"/>
      <c r="E131" s="233"/>
      <c r="F131" s="233"/>
      <c r="G131" s="231"/>
      <c r="H131" s="231"/>
      <c r="I131" s="56"/>
      <c r="J131" s="248"/>
      <c r="K131" s="71">
        <f t="shared" si="9"/>
      </c>
      <c r="L131" s="58"/>
      <c r="M131" s="59"/>
      <c r="N131" s="74" t="b">
        <f t="shared" si="10"/>
        <v>0</v>
      </c>
      <c r="R131" s="74" t="b">
        <f t="shared" si="11"/>
        <v>1</v>
      </c>
    </row>
    <row r="132" spans="1:18" s="60" customFormat="1" ht="12.75" hidden="1">
      <c r="A132" s="59"/>
      <c r="B132" s="53"/>
      <c r="C132" s="54"/>
      <c r="D132" s="55"/>
      <c r="E132" s="233"/>
      <c r="F132" s="233"/>
      <c r="G132" s="231"/>
      <c r="H132" s="231"/>
      <c r="I132" s="56"/>
      <c r="J132" s="248"/>
      <c r="K132" s="71">
        <f t="shared" si="9"/>
      </c>
      <c r="L132" s="58"/>
      <c r="M132" s="59"/>
      <c r="N132" s="74" t="b">
        <f t="shared" si="10"/>
        <v>0</v>
      </c>
      <c r="R132" s="74" t="b">
        <f t="shared" si="11"/>
        <v>1</v>
      </c>
    </row>
    <row r="133" spans="1:18" s="60" customFormat="1" ht="12.75" hidden="1">
      <c r="A133" s="59"/>
      <c r="B133" s="53"/>
      <c r="C133" s="54"/>
      <c r="D133" s="55"/>
      <c r="E133" s="233"/>
      <c r="F133" s="233"/>
      <c r="G133" s="231"/>
      <c r="H133" s="231"/>
      <c r="I133" s="56"/>
      <c r="J133" s="248"/>
      <c r="K133" s="71">
        <f t="shared" si="9"/>
      </c>
      <c r="L133" s="58"/>
      <c r="M133" s="59"/>
      <c r="N133" s="74" t="b">
        <f t="shared" si="10"/>
        <v>0</v>
      </c>
      <c r="R133" s="74" t="b">
        <f t="shared" si="11"/>
        <v>1</v>
      </c>
    </row>
    <row r="134" spans="1:18" s="60" customFormat="1" ht="12.75" hidden="1">
      <c r="A134" s="59"/>
      <c r="B134" s="53"/>
      <c r="C134" s="54"/>
      <c r="D134" s="55"/>
      <c r="E134" s="233"/>
      <c r="F134" s="233"/>
      <c r="G134" s="231"/>
      <c r="H134" s="231"/>
      <c r="I134" s="56"/>
      <c r="J134" s="248"/>
      <c r="K134" s="71">
        <f t="shared" si="9"/>
      </c>
      <c r="L134" s="58"/>
      <c r="M134" s="59"/>
      <c r="N134" s="74" t="b">
        <f t="shared" si="10"/>
        <v>0</v>
      </c>
      <c r="R134" s="74" t="b">
        <f t="shared" si="11"/>
        <v>1</v>
      </c>
    </row>
    <row r="135" spans="1:18" s="60" customFormat="1" ht="12.75" hidden="1">
      <c r="A135" s="59"/>
      <c r="B135" s="53"/>
      <c r="C135" s="54"/>
      <c r="D135" s="55"/>
      <c r="E135" s="233"/>
      <c r="F135" s="233"/>
      <c r="G135" s="231"/>
      <c r="H135" s="231"/>
      <c r="I135" s="56"/>
      <c r="J135" s="248"/>
      <c r="K135" s="71">
        <f t="shared" si="9"/>
      </c>
      <c r="L135" s="58"/>
      <c r="M135" s="59"/>
      <c r="N135" s="74" t="b">
        <f t="shared" si="10"/>
        <v>0</v>
      </c>
      <c r="R135" s="74" t="b">
        <f t="shared" si="11"/>
        <v>1</v>
      </c>
    </row>
    <row r="136" spans="1:18" s="60" customFormat="1" ht="12.75" hidden="1">
      <c r="A136" s="59"/>
      <c r="B136" s="53"/>
      <c r="C136" s="54"/>
      <c r="D136" s="55"/>
      <c r="E136" s="233"/>
      <c r="F136" s="233"/>
      <c r="G136" s="231"/>
      <c r="H136" s="231"/>
      <c r="I136" s="56"/>
      <c r="J136" s="248"/>
      <c r="K136" s="71">
        <f t="shared" si="9"/>
      </c>
      <c r="L136" s="58"/>
      <c r="M136" s="59"/>
      <c r="N136" s="74" t="b">
        <f t="shared" si="10"/>
        <v>0</v>
      </c>
      <c r="R136" s="74" t="b">
        <f t="shared" si="11"/>
        <v>1</v>
      </c>
    </row>
    <row r="137" spans="1:18" s="60" customFormat="1" ht="12.75" hidden="1">
      <c r="A137" s="59"/>
      <c r="B137" s="53"/>
      <c r="C137" s="54"/>
      <c r="D137" s="55"/>
      <c r="E137" s="233"/>
      <c r="F137" s="233"/>
      <c r="G137" s="231"/>
      <c r="H137" s="231"/>
      <c r="I137" s="56"/>
      <c r="J137" s="248"/>
      <c r="K137" s="71">
        <f t="shared" si="9"/>
      </c>
      <c r="L137" s="58"/>
      <c r="M137" s="59"/>
      <c r="N137" s="74" t="b">
        <f t="shared" si="10"/>
        <v>0</v>
      </c>
      <c r="R137" s="74" t="b">
        <f t="shared" si="11"/>
        <v>1</v>
      </c>
    </row>
    <row r="138" spans="1:18" s="60" customFormat="1" ht="12.75" hidden="1">
      <c r="A138" s="59"/>
      <c r="B138" s="53"/>
      <c r="C138" s="54"/>
      <c r="D138" s="55"/>
      <c r="E138" s="233"/>
      <c r="F138" s="233"/>
      <c r="G138" s="231"/>
      <c r="H138" s="231"/>
      <c r="I138" s="56"/>
      <c r="J138" s="248"/>
      <c r="K138" s="71">
        <f t="shared" si="9"/>
      </c>
      <c r="L138" s="58"/>
      <c r="M138" s="59"/>
      <c r="N138" s="74" t="b">
        <f t="shared" si="10"/>
        <v>0</v>
      </c>
      <c r="R138" s="74" t="b">
        <f t="shared" si="11"/>
        <v>1</v>
      </c>
    </row>
    <row r="139" spans="1:18" s="60" customFormat="1" ht="12.75" hidden="1">
      <c r="A139" s="59"/>
      <c r="B139" s="53"/>
      <c r="C139" s="54"/>
      <c r="D139" s="55"/>
      <c r="E139" s="233"/>
      <c r="F139" s="233"/>
      <c r="G139" s="231"/>
      <c r="H139" s="231"/>
      <c r="I139" s="56"/>
      <c r="J139" s="248"/>
      <c r="K139" s="71">
        <f t="shared" si="9"/>
      </c>
      <c r="L139" s="58"/>
      <c r="M139" s="59"/>
      <c r="N139" s="74" t="b">
        <f t="shared" si="10"/>
        <v>0</v>
      </c>
      <c r="R139" s="74" t="b">
        <f t="shared" si="11"/>
        <v>1</v>
      </c>
    </row>
    <row r="140" spans="1:18" s="60" customFormat="1" ht="12.75" hidden="1">
      <c r="A140" s="59"/>
      <c r="B140" s="53"/>
      <c r="C140" s="54"/>
      <c r="D140" s="55"/>
      <c r="E140" s="233"/>
      <c r="F140" s="233"/>
      <c r="G140" s="231"/>
      <c r="H140" s="231"/>
      <c r="I140" s="56"/>
      <c r="J140" s="248"/>
      <c r="K140" s="71">
        <f t="shared" si="9"/>
      </c>
      <c r="L140" s="58"/>
      <c r="M140" s="59"/>
      <c r="N140" s="74" t="b">
        <f t="shared" si="10"/>
        <v>0</v>
      </c>
      <c r="R140" s="74" t="b">
        <f t="shared" si="11"/>
        <v>1</v>
      </c>
    </row>
    <row r="141" spans="1:18" s="60" customFormat="1" ht="12.75" hidden="1">
      <c r="A141" s="59"/>
      <c r="B141" s="53"/>
      <c r="C141" s="54"/>
      <c r="D141" s="55"/>
      <c r="E141" s="233"/>
      <c r="F141" s="233"/>
      <c r="G141" s="231"/>
      <c r="H141" s="231"/>
      <c r="I141" s="56"/>
      <c r="J141" s="248"/>
      <c r="K141" s="71">
        <f t="shared" si="9"/>
      </c>
      <c r="L141" s="58"/>
      <c r="M141" s="59"/>
      <c r="N141" s="74" t="b">
        <f t="shared" si="10"/>
        <v>0</v>
      </c>
      <c r="R141" s="74" t="b">
        <f t="shared" si="11"/>
        <v>1</v>
      </c>
    </row>
    <row r="142" spans="1:18" s="60" customFormat="1" ht="12.75" hidden="1">
      <c r="A142" s="59"/>
      <c r="B142" s="53"/>
      <c r="C142" s="54"/>
      <c r="D142" s="55"/>
      <c r="E142" s="233"/>
      <c r="F142" s="233"/>
      <c r="G142" s="231"/>
      <c r="H142" s="231"/>
      <c r="I142" s="56"/>
      <c r="J142" s="248"/>
      <c r="K142" s="71">
        <f t="shared" si="9"/>
      </c>
      <c r="L142" s="58"/>
      <c r="M142" s="59"/>
      <c r="N142" s="74" t="b">
        <f t="shared" si="10"/>
        <v>0</v>
      </c>
      <c r="R142" s="74" t="b">
        <f t="shared" si="11"/>
        <v>1</v>
      </c>
    </row>
    <row r="143" spans="1:18" s="60" customFormat="1" ht="12.75" hidden="1">
      <c r="A143" s="59"/>
      <c r="B143" s="53"/>
      <c r="C143" s="54"/>
      <c r="D143" s="55"/>
      <c r="E143" s="233"/>
      <c r="F143" s="233"/>
      <c r="G143" s="231"/>
      <c r="H143" s="231"/>
      <c r="I143" s="56"/>
      <c r="J143" s="248"/>
      <c r="K143" s="71">
        <f t="shared" si="9"/>
      </c>
      <c r="L143" s="58"/>
      <c r="M143" s="59"/>
      <c r="N143" s="74" t="b">
        <f t="shared" si="10"/>
        <v>0</v>
      </c>
      <c r="R143" s="74" t="b">
        <f t="shared" si="11"/>
        <v>1</v>
      </c>
    </row>
    <row r="144" spans="1:18" s="60" customFormat="1" ht="12.75" hidden="1">
      <c r="A144" s="59"/>
      <c r="B144" s="53"/>
      <c r="C144" s="54"/>
      <c r="D144" s="55"/>
      <c r="E144" s="233"/>
      <c r="F144" s="233"/>
      <c r="G144" s="231"/>
      <c r="H144" s="231"/>
      <c r="I144" s="56"/>
      <c r="J144" s="248"/>
      <c r="K144" s="71">
        <f t="shared" si="9"/>
      </c>
      <c r="L144" s="58"/>
      <c r="M144" s="59"/>
      <c r="N144" s="74" t="b">
        <f t="shared" si="10"/>
        <v>0</v>
      </c>
      <c r="R144" s="74" t="b">
        <f t="shared" si="11"/>
        <v>1</v>
      </c>
    </row>
    <row r="145" spans="1:18" s="60" customFormat="1" ht="12.75" hidden="1">
      <c r="A145" s="59"/>
      <c r="B145" s="53"/>
      <c r="C145" s="54"/>
      <c r="D145" s="55"/>
      <c r="E145" s="233"/>
      <c r="F145" s="233"/>
      <c r="G145" s="231"/>
      <c r="H145" s="231"/>
      <c r="I145" s="56"/>
      <c r="J145" s="248"/>
      <c r="K145" s="71">
        <f t="shared" si="9"/>
      </c>
      <c r="L145" s="58"/>
      <c r="M145" s="59"/>
      <c r="N145" s="74" t="b">
        <f t="shared" si="10"/>
        <v>0</v>
      </c>
      <c r="R145" s="74" t="b">
        <f t="shared" si="11"/>
        <v>1</v>
      </c>
    </row>
    <row r="146" spans="1:18" s="60" customFormat="1" ht="12.75" hidden="1">
      <c r="A146" s="59"/>
      <c r="B146" s="53"/>
      <c r="C146" s="54"/>
      <c r="D146" s="55"/>
      <c r="E146" s="233"/>
      <c r="F146" s="233"/>
      <c r="G146" s="231"/>
      <c r="H146" s="231"/>
      <c r="I146" s="56"/>
      <c r="J146" s="248"/>
      <c r="K146" s="71">
        <f t="shared" si="9"/>
      </c>
      <c r="L146" s="58"/>
      <c r="M146" s="59"/>
      <c r="N146" s="74" t="b">
        <f t="shared" si="10"/>
        <v>0</v>
      </c>
      <c r="R146" s="74" t="b">
        <f t="shared" si="11"/>
        <v>1</v>
      </c>
    </row>
    <row r="147" spans="1:18" s="60" customFormat="1" ht="12.75" hidden="1">
      <c r="A147" s="59"/>
      <c r="B147" s="53"/>
      <c r="C147" s="54"/>
      <c r="D147" s="55"/>
      <c r="E147" s="233"/>
      <c r="F147" s="233"/>
      <c r="G147" s="231"/>
      <c r="H147" s="231"/>
      <c r="I147" s="56"/>
      <c r="J147" s="248"/>
      <c r="K147" s="71">
        <f t="shared" si="9"/>
      </c>
      <c r="L147" s="58"/>
      <c r="M147" s="59"/>
      <c r="N147" s="74" t="b">
        <f t="shared" si="10"/>
        <v>0</v>
      </c>
      <c r="R147" s="74" t="b">
        <f t="shared" si="11"/>
        <v>1</v>
      </c>
    </row>
    <row r="148" spans="1:18" s="60" customFormat="1" ht="12.75" hidden="1">
      <c r="A148" s="59"/>
      <c r="B148" s="53"/>
      <c r="C148" s="54"/>
      <c r="D148" s="55"/>
      <c r="E148" s="233"/>
      <c r="F148" s="233"/>
      <c r="G148" s="231"/>
      <c r="H148" s="231"/>
      <c r="I148" s="56"/>
      <c r="J148" s="248"/>
      <c r="K148" s="71">
        <f t="shared" si="9"/>
      </c>
      <c r="L148" s="58"/>
      <c r="M148" s="59"/>
      <c r="N148" s="74" t="b">
        <f t="shared" si="10"/>
        <v>0</v>
      </c>
      <c r="R148" s="74" t="b">
        <f t="shared" si="11"/>
        <v>1</v>
      </c>
    </row>
    <row r="149" spans="1:18" s="60" customFormat="1" ht="12.75" hidden="1">
      <c r="A149" s="59"/>
      <c r="B149" s="53"/>
      <c r="C149" s="54"/>
      <c r="D149" s="55"/>
      <c r="E149" s="233"/>
      <c r="F149" s="233"/>
      <c r="G149" s="231"/>
      <c r="H149" s="231"/>
      <c r="I149" s="56"/>
      <c r="J149" s="248"/>
      <c r="K149" s="71">
        <f t="shared" si="9"/>
      </c>
      <c r="L149" s="58"/>
      <c r="M149" s="59"/>
      <c r="N149" s="74" t="b">
        <f t="shared" si="10"/>
        <v>0</v>
      </c>
      <c r="R149" s="74" t="b">
        <f t="shared" si="11"/>
        <v>1</v>
      </c>
    </row>
    <row r="150" spans="1:18" s="60" customFormat="1" ht="12.75" hidden="1">
      <c r="A150" s="59"/>
      <c r="B150" s="53"/>
      <c r="C150" s="54"/>
      <c r="D150" s="55"/>
      <c r="E150" s="233"/>
      <c r="F150" s="233"/>
      <c r="G150" s="231"/>
      <c r="H150" s="231"/>
      <c r="I150" s="56"/>
      <c r="J150" s="248"/>
      <c r="K150" s="71">
        <f t="shared" si="9"/>
      </c>
      <c r="L150" s="58"/>
      <c r="M150" s="59"/>
      <c r="N150" s="74" t="b">
        <f t="shared" si="10"/>
        <v>0</v>
      </c>
      <c r="R150" s="74" t="b">
        <f t="shared" si="11"/>
        <v>1</v>
      </c>
    </row>
    <row r="151" spans="1:18" s="60" customFormat="1" ht="12.75" hidden="1">
      <c r="A151" s="59"/>
      <c r="B151" s="53"/>
      <c r="C151" s="54"/>
      <c r="D151" s="55"/>
      <c r="E151" s="233"/>
      <c r="F151" s="233"/>
      <c r="G151" s="231"/>
      <c r="H151" s="231"/>
      <c r="I151" s="56"/>
      <c r="J151" s="248"/>
      <c r="K151" s="71">
        <f t="shared" si="9"/>
      </c>
      <c r="L151" s="58"/>
      <c r="M151" s="59"/>
      <c r="N151" s="74" t="b">
        <f t="shared" si="10"/>
        <v>0</v>
      </c>
      <c r="R151" s="74" t="b">
        <f t="shared" si="11"/>
        <v>1</v>
      </c>
    </row>
    <row r="152" spans="1:18" s="60" customFormat="1" ht="12.75" hidden="1">
      <c r="A152" s="59"/>
      <c r="B152" s="53"/>
      <c r="C152" s="54"/>
      <c r="D152" s="55"/>
      <c r="E152" s="233"/>
      <c r="F152" s="233"/>
      <c r="G152" s="231"/>
      <c r="H152" s="231"/>
      <c r="I152" s="56"/>
      <c r="J152" s="248"/>
      <c r="K152" s="71">
        <f t="shared" si="9"/>
      </c>
      <c r="L152" s="58"/>
      <c r="M152" s="59"/>
      <c r="N152" s="74" t="b">
        <f t="shared" si="10"/>
        <v>0</v>
      </c>
      <c r="R152" s="74" t="b">
        <f t="shared" si="11"/>
        <v>1</v>
      </c>
    </row>
    <row r="153" spans="1:18" s="60" customFormat="1" ht="12.75" hidden="1">
      <c r="A153" s="59"/>
      <c r="B153" s="53"/>
      <c r="C153" s="54"/>
      <c r="D153" s="55"/>
      <c r="E153" s="233"/>
      <c r="F153" s="233"/>
      <c r="G153" s="231"/>
      <c r="H153" s="231"/>
      <c r="I153" s="56"/>
      <c r="J153" s="248"/>
      <c r="K153" s="71">
        <f t="shared" si="9"/>
      </c>
      <c r="L153" s="58"/>
      <c r="M153" s="59"/>
      <c r="N153" s="74" t="b">
        <f t="shared" si="10"/>
        <v>0</v>
      </c>
      <c r="R153" s="74" t="b">
        <f t="shared" si="11"/>
        <v>1</v>
      </c>
    </row>
    <row r="154" spans="1:18" s="60" customFormat="1" ht="12.75" hidden="1">
      <c r="A154" s="59"/>
      <c r="B154" s="53"/>
      <c r="C154" s="54"/>
      <c r="D154" s="55"/>
      <c r="E154" s="233"/>
      <c r="F154" s="233"/>
      <c r="G154" s="231"/>
      <c r="H154" s="231"/>
      <c r="I154" s="56"/>
      <c r="J154" s="248"/>
      <c r="K154" s="71">
        <f t="shared" si="9"/>
      </c>
      <c r="L154" s="58"/>
      <c r="M154" s="59"/>
      <c r="N154" s="74" t="b">
        <f t="shared" si="10"/>
        <v>0</v>
      </c>
      <c r="R154" s="74" t="b">
        <f t="shared" si="11"/>
        <v>1</v>
      </c>
    </row>
    <row r="155" spans="1:18" s="60" customFormat="1" ht="12.75" hidden="1">
      <c r="A155" s="59"/>
      <c r="B155" s="53"/>
      <c r="C155" s="54"/>
      <c r="D155" s="55"/>
      <c r="E155" s="233"/>
      <c r="F155" s="233"/>
      <c r="G155" s="231"/>
      <c r="H155" s="231"/>
      <c r="I155" s="56"/>
      <c r="J155" s="248"/>
      <c r="K155" s="71">
        <f>IF(OR(J155&lt;&gt;"",J155&lt;&gt;0),ROUND(((G155+H155)/J155),2),"")</f>
      </c>
      <c r="L155" s="58"/>
      <c r="M155" s="59"/>
      <c r="N155" s="74" t="b">
        <f t="shared" si="10"/>
        <v>0</v>
      </c>
      <c r="R155" s="74" t="b">
        <f t="shared" si="11"/>
        <v>1</v>
      </c>
    </row>
    <row r="156" spans="1:18" s="60" customFormat="1" ht="12.75" hidden="1">
      <c r="A156" s="59"/>
      <c r="B156" s="53"/>
      <c r="C156" s="54"/>
      <c r="D156" s="55"/>
      <c r="E156" s="233"/>
      <c r="F156" s="233"/>
      <c r="G156" s="231"/>
      <c r="H156" s="231"/>
      <c r="I156" s="56"/>
      <c r="J156" s="248"/>
      <c r="K156" s="71">
        <f>IF(OR(J156&lt;&gt;"",J156&lt;&gt;0),ROUND(((G156+H156)/J156),2),"")</f>
      </c>
      <c r="L156" s="58"/>
      <c r="M156" s="59"/>
      <c r="N156" s="74" t="b">
        <f t="shared" si="10"/>
        <v>0</v>
      </c>
      <c r="R156" s="74" t="b">
        <f t="shared" si="11"/>
        <v>1</v>
      </c>
    </row>
    <row r="157" spans="1:18" s="60" customFormat="1" ht="12.75" hidden="1">
      <c r="A157" s="59"/>
      <c r="B157" s="53"/>
      <c r="C157" s="54"/>
      <c r="D157" s="55"/>
      <c r="E157" s="233"/>
      <c r="F157" s="233"/>
      <c r="G157" s="231"/>
      <c r="H157" s="231"/>
      <c r="I157" s="56"/>
      <c r="J157" s="248"/>
      <c r="K157" s="71">
        <f>IF(OR(J157&lt;&gt;"",J157&lt;&gt;0),ROUND(((G157+H157)/J157),2),"")</f>
      </c>
      <c r="L157" s="58"/>
      <c r="M157" s="59"/>
      <c r="N157" s="74" t="b">
        <f t="shared" si="10"/>
        <v>0</v>
      </c>
      <c r="R157" s="74" t="b">
        <f t="shared" si="11"/>
        <v>1</v>
      </c>
    </row>
    <row r="158" spans="1:18" s="60" customFormat="1" ht="12.75" hidden="1">
      <c r="A158" s="59"/>
      <c r="B158" s="53"/>
      <c r="C158" s="54"/>
      <c r="D158" s="55"/>
      <c r="E158" s="233"/>
      <c r="F158" s="233"/>
      <c r="G158" s="231"/>
      <c r="H158" s="231"/>
      <c r="I158" s="56"/>
      <c r="J158" s="248"/>
      <c r="K158" s="71">
        <f>IF(OR(J158&lt;&gt;"",J158&lt;&gt;0),ROUND(((G158+H158)/J158),2),"")</f>
      </c>
      <c r="L158" s="58"/>
      <c r="M158" s="59"/>
      <c r="N158" s="74" t="b">
        <f t="shared" si="10"/>
        <v>0</v>
      </c>
      <c r="R158" s="74" t="b">
        <f t="shared" si="11"/>
        <v>1</v>
      </c>
    </row>
    <row r="159" spans="1:18" s="60" customFormat="1" ht="12.75" hidden="1">
      <c r="A159" s="59"/>
      <c r="B159" s="53"/>
      <c r="C159" s="54"/>
      <c r="D159" s="55"/>
      <c r="E159" s="233"/>
      <c r="F159" s="233"/>
      <c r="G159" s="231"/>
      <c r="H159" s="231"/>
      <c r="I159" s="56"/>
      <c r="J159" s="248"/>
      <c r="K159" s="71">
        <f>IF(OR(J159&lt;&gt;"",J159&lt;&gt;0),ROUND(((G159+H159)/J159),2),"")</f>
      </c>
      <c r="L159" s="58"/>
      <c r="M159" s="59"/>
      <c r="N159" s="74" t="b">
        <f t="shared" si="10"/>
        <v>0</v>
      </c>
      <c r="R159" s="74" t="b">
        <f t="shared" si="11"/>
        <v>1</v>
      </c>
    </row>
    <row r="160" spans="1:18" s="60" customFormat="1" ht="15" customHeight="1">
      <c r="A160" s="59"/>
      <c r="B160" s="323" t="s">
        <v>147</v>
      </c>
      <c r="C160" s="324"/>
      <c r="D160" s="324"/>
      <c r="E160" s="324"/>
      <c r="F160" s="324"/>
      <c r="G160" s="324"/>
      <c r="H160" s="324"/>
      <c r="I160" s="324"/>
      <c r="J160" s="325"/>
      <c r="K160" s="75">
        <f>SUM(K91:K159)</f>
        <v>0</v>
      </c>
      <c r="L160" s="70"/>
      <c r="M160" s="59"/>
      <c r="N160" s="74"/>
      <c r="R160" s="74"/>
    </row>
    <row r="161" spans="1:18" s="74" customFormat="1" ht="12.75" hidden="1">
      <c r="A161" s="72"/>
      <c r="B161" s="363">
        <f>IF(OR(OR(N91:N119),OR(N120:N144),OR(N145:N159)),"INCOMPLETE","")</f>
      </c>
      <c r="C161" s="363"/>
      <c r="D161" s="363"/>
      <c r="E161" s="363"/>
      <c r="F161" s="363"/>
      <c r="G161" s="363"/>
      <c r="H161" s="363"/>
      <c r="I161" s="363"/>
      <c r="J161" s="363"/>
      <c r="K161" s="363"/>
      <c r="L161" s="363"/>
      <c r="M161" s="72"/>
      <c r="R161" s="74" t="b">
        <f>B161=""</f>
        <v>1</v>
      </c>
    </row>
    <row r="162" spans="1:18" s="60" customFormat="1" ht="9.75" customHeight="1">
      <c r="A162" s="59"/>
      <c r="B162" s="51"/>
      <c r="C162" s="51"/>
      <c r="D162" s="51"/>
      <c r="E162" s="51"/>
      <c r="F162" s="51"/>
      <c r="G162" s="51"/>
      <c r="H162" s="51"/>
      <c r="I162" s="51"/>
      <c r="J162" s="51"/>
      <c r="K162" s="80"/>
      <c r="L162" s="77"/>
      <c r="M162" s="59"/>
      <c r="N162" s="74"/>
      <c r="R162" s="74"/>
    </row>
    <row r="163" spans="1:18" s="60" customFormat="1" ht="15" customHeight="1">
      <c r="A163" s="59"/>
      <c r="B163" s="280" t="s">
        <v>132</v>
      </c>
      <c r="C163" s="280"/>
      <c r="D163" s="280"/>
      <c r="E163" s="59"/>
      <c r="F163" s="59"/>
      <c r="G163" s="59"/>
      <c r="H163" s="59"/>
      <c r="I163" s="59"/>
      <c r="J163" s="59"/>
      <c r="K163" s="59"/>
      <c r="L163" s="59"/>
      <c r="M163" s="59"/>
      <c r="N163" s="74"/>
      <c r="R163" s="74"/>
    </row>
    <row r="164" spans="1:18" s="60" customFormat="1" ht="54.75" customHeight="1">
      <c r="A164" s="59"/>
      <c r="B164" s="226" t="s">
        <v>150</v>
      </c>
      <c r="C164" s="224" t="s">
        <v>167</v>
      </c>
      <c r="D164" s="224" t="s">
        <v>168</v>
      </c>
      <c r="E164" s="224" t="s">
        <v>152</v>
      </c>
      <c r="F164" s="224" t="s">
        <v>153</v>
      </c>
      <c r="G164" s="224" t="s">
        <v>169</v>
      </c>
      <c r="H164" s="224" t="s">
        <v>155</v>
      </c>
      <c r="I164" s="224" t="s">
        <v>140</v>
      </c>
      <c r="J164" s="224" t="s">
        <v>141</v>
      </c>
      <c r="K164" s="224" t="s">
        <v>143</v>
      </c>
      <c r="L164" s="225" t="s">
        <v>164</v>
      </c>
      <c r="M164" s="59"/>
      <c r="N164" s="74"/>
      <c r="R164" s="74"/>
    </row>
    <row r="165" spans="1:18" s="60" customFormat="1" ht="12.75">
      <c r="A165" s="59"/>
      <c r="B165" s="53"/>
      <c r="C165" s="54"/>
      <c r="D165" s="55"/>
      <c r="E165" s="233"/>
      <c r="F165" s="233"/>
      <c r="G165" s="231"/>
      <c r="H165" s="231"/>
      <c r="I165" s="56"/>
      <c r="J165" s="248"/>
      <c r="K165" s="71">
        <f aca="true" t="shared" si="12" ref="K165:K196">IF(OR(J165&lt;&gt;"",J165&lt;&gt;0),ROUND(((G165+H165)/J165),2),"")</f>
      </c>
      <c r="L165" s="58"/>
      <c r="M165" s="59"/>
      <c r="N165" s="74" t="b">
        <f aca="true" t="shared" si="13" ref="N165:N196">AND(OR(B165="",C165="",D165="",E165="",F165="",G165="",H165="",I165="",J165=""),B165&amp;C165&amp;D165&amp;E165&amp;F165&amp;G165&amp;H165&amp;I165&amp;J165&amp;L165&lt;&gt;"")</f>
        <v>0</v>
      </c>
      <c r="R165" s="74"/>
    </row>
    <row r="166" spans="1:18" s="60" customFormat="1" ht="12.75" hidden="1">
      <c r="A166" s="59"/>
      <c r="B166" s="53"/>
      <c r="C166" s="54"/>
      <c r="D166" s="55"/>
      <c r="E166" s="233"/>
      <c r="F166" s="233"/>
      <c r="G166" s="231"/>
      <c r="H166" s="231"/>
      <c r="I166" s="56"/>
      <c r="J166" s="248"/>
      <c r="K166" s="71">
        <f t="shared" si="12"/>
      </c>
      <c r="L166" s="58"/>
      <c r="M166" s="59"/>
      <c r="N166" s="74" t="b">
        <f t="shared" si="13"/>
        <v>0</v>
      </c>
      <c r="R166" s="74" t="b">
        <f aca="true" t="shared" si="14" ref="R166:R197">AND(B165="",NOT(N166))</f>
        <v>1</v>
      </c>
    </row>
    <row r="167" spans="1:18" s="60" customFormat="1" ht="12.75" hidden="1">
      <c r="A167" s="59"/>
      <c r="B167" s="53"/>
      <c r="C167" s="54"/>
      <c r="D167" s="55"/>
      <c r="E167" s="233"/>
      <c r="F167" s="233"/>
      <c r="G167" s="231"/>
      <c r="H167" s="231"/>
      <c r="I167" s="56"/>
      <c r="J167" s="248"/>
      <c r="K167" s="71">
        <f t="shared" si="12"/>
      </c>
      <c r="L167" s="58"/>
      <c r="M167" s="59"/>
      <c r="N167" s="74" t="b">
        <f t="shared" si="13"/>
        <v>0</v>
      </c>
      <c r="R167" s="74" t="b">
        <f t="shared" si="14"/>
        <v>1</v>
      </c>
    </row>
    <row r="168" spans="1:18" s="60" customFormat="1" ht="12.75" hidden="1">
      <c r="A168" s="59"/>
      <c r="B168" s="53"/>
      <c r="C168" s="54"/>
      <c r="D168" s="55"/>
      <c r="E168" s="233"/>
      <c r="F168" s="233"/>
      <c r="G168" s="231"/>
      <c r="H168" s="231"/>
      <c r="I168" s="56"/>
      <c r="J168" s="248"/>
      <c r="K168" s="71">
        <f t="shared" si="12"/>
      </c>
      <c r="L168" s="58"/>
      <c r="M168" s="59"/>
      <c r="N168" s="74" t="b">
        <f t="shared" si="13"/>
        <v>0</v>
      </c>
      <c r="R168" s="74" t="b">
        <f t="shared" si="14"/>
        <v>1</v>
      </c>
    </row>
    <row r="169" spans="1:18" s="60" customFormat="1" ht="12.75" hidden="1">
      <c r="A169" s="59"/>
      <c r="B169" s="53"/>
      <c r="C169" s="54"/>
      <c r="D169" s="55"/>
      <c r="E169" s="233"/>
      <c r="F169" s="233"/>
      <c r="G169" s="231"/>
      <c r="H169" s="231"/>
      <c r="I169" s="56"/>
      <c r="J169" s="248"/>
      <c r="K169" s="71">
        <f t="shared" si="12"/>
      </c>
      <c r="L169" s="58"/>
      <c r="M169" s="59"/>
      <c r="N169" s="74" t="b">
        <f t="shared" si="13"/>
        <v>0</v>
      </c>
      <c r="R169" s="74" t="b">
        <f t="shared" si="14"/>
        <v>1</v>
      </c>
    </row>
    <row r="170" spans="1:18" s="60" customFormat="1" ht="12.75" hidden="1">
      <c r="A170" s="59"/>
      <c r="B170" s="53"/>
      <c r="C170" s="54"/>
      <c r="D170" s="55"/>
      <c r="E170" s="233"/>
      <c r="F170" s="233"/>
      <c r="G170" s="231"/>
      <c r="H170" s="231"/>
      <c r="I170" s="56"/>
      <c r="J170" s="248"/>
      <c r="K170" s="71">
        <f t="shared" si="12"/>
      </c>
      <c r="L170" s="58"/>
      <c r="M170" s="59"/>
      <c r="N170" s="74" t="b">
        <f t="shared" si="13"/>
        <v>0</v>
      </c>
      <c r="R170" s="74" t="b">
        <f t="shared" si="14"/>
        <v>1</v>
      </c>
    </row>
    <row r="171" spans="1:18" s="60" customFormat="1" ht="12.75" hidden="1">
      <c r="A171" s="59"/>
      <c r="B171" s="53"/>
      <c r="C171" s="54"/>
      <c r="D171" s="55"/>
      <c r="E171" s="233"/>
      <c r="F171" s="233"/>
      <c r="G171" s="231"/>
      <c r="H171" s="231"/>
      <c r="I171" s="56"/>
      <c r="J171" s="248"/>
      <c r="K171" s="71">
        <f t="shared" si="12"/>
      </c>
      <c r="L171" s="58"/>
      <c r="M171" s="59"/>
      <c r="N171" s="74" t="b">
        <f t="shared" si="13"/>
        <v>0</v>
      </c>
      <c r="R171" s="74" t="b">
        <f t="shared" si="14"/>
        <v>1</v>
      </c>
    </row>
    <row r="172" spans="1:18" s="60" customFormat="1" ht="12.75" hidden="1">
      <c r="A172" s="59"/>
      <c r="B172" s="53"/>
      <c r="C172" s="54"/>
      <c r="D172" s="55"/>
      <c r="E172" s="233"/>
      <c r="F172" s="233"/>
      <c r="G172" s="231"/>
      <c r="H172" s="231"/>
      <c r="I172" s="56"/>
      <c r="J172" s="248"/>
      <c r="K172" s="71">
        <f t="shared" si="12"/>
      </c>
      <c r="L172" s="58"/>
      <c r="M172" s="59"/>
      <c r="N172" s="74" t="b">
        <f t="shared" si="13"/>
        <v>0</v>
      </c>
      <c r="R172" s="74" t="b">
        <f t="shared" si="14"/>
        <v>1</v>
      </c>
    </row>
    <row r="173" spans="1:18" s="60" customFormat="1" ht="12.75" hidden="1">
      <c r="A173" s="59"/>
      <c r="B173" s="53"/>
      <c r="C173" s="54"/>
      <c r="D173" s="55"/>
      <c r="E173" s="233"/>
      <c r="F173" s="233"/>
      <c r="G173" s="231"/>
      <c r="H173" s="231"/>
      <c r="I173" s="56"/>
      <c r="J173" s="248"/>
      <c r="K173" s="71">
        <f t="shared" si="12"/>
      </c>
      <c r="L173" s="58"/>
      <c r="M173" s="59"/>
      <c r="N173" s="74" t="b">
        <f t="shared" si="13"/>
        <v>0</v>
      </c>
      <c r="R173" s="74" t="b">
        <f t="shared" si="14"/>
        <v>1</v>
      </c>
    </row>
    <row r="174" spans="1:18" s="60" customFormat="1" ht="12.75" hidden="1">
      <c r="A174" s="59"/>
      <c r="B174" s="53"/>
      <c r="C174" s="54"/>
      <c r="D174" s="55"/>
      <c r="E174" s="233"/>
      <c r="F174" s="233"/>
      <c r="G174" s="231"/>
      <c r="H174" s="231"/>
      <c r="I174" s="56"/>
      <c r="J174" s="248"/>
      <c r="K174" s="71">
        <f t="shared" si="12"/>
      </c>
      <c r="L174" s="58"/>
      <c r="M174" s="59"/>
      <c r="N174" s="74" t="b">
        <f t="shared" si="13"/>
        <v>0</v>
      </c>
      <c r="R174" s="74" t="b">
        <f t="shared" si="14"/>
        <v>1</v>
      </c>
    </row>
    <row r="175" spans="1:18" s="60" customFormat="1" ht="12.75" hidden="1">
      <c r="A175" s="59"/>
      <c r="B175" s="53"/>
      <c r="C175" s="54"/>
      <c r="D175" s="55"/>
      <c r="E175" s="233"/>
      <c r="F175" s="233"/>
      <c r="G175" s="231"/>
      <c r="H175" s="231"/>
      <c r="I175" s="56"/>
      <c r="J175" s="248"/>
      <c r="K175" s="71">
        <f t="shared" si="12"/>
      </c>
      <c r="L175" s="58"/>
      <c r="M175" s="59"/>
      <c r="N175" s="74" t="b">
        <f t="shared" si="13"/>
        <v>0</v>
      </c>
      <c r="R175" s="74" t="b">
        <f t="shared" si="14"/>
        <v>1</v>
      </c>
    </row>
    <row r="176" spans="1:18" s="60" customFormat="1" ht="12.75" hidden="1">
      <c r="A176" s="59"/>
      <c r="B176" s="53"/>
      <c r="C176" s="54"/>
      <c r="D176" s="55"/>
      <c r="E176" s="233"/>
      <c r="F176" s="233"/>
      <c r="G176" s="231"/>
      <c r="H176" s="231"/>
      <c r="I176" s="56"/>
      <c r="J176" s="248"/>
      <c r="K176" s="71">
        <f t="shared" si="12"/>
      </c>
      <c r="L176" s="58"/>
      <c r="M176" s="59"/>
      <c r="N176" s="74" t="b">
        <f t="shared" si="13"/>
        <v>0</v>
      </c>
      <c r="R176" s="74" t="b">
        <f t="shared" si="14"/>
        <v>1</v>
      </c>
    </row>
    <row r="177" spans="1:18" s="60" customFormat="1" ht="12.75" hidden="1">
      <c r="A177" s="59"/>
      <c r="B177" s="53"/>
      <c r="C177" s="54"/>
      <c r="D177" s="55"/>
      <c r="E177" s="233"/>
      <c r="F177" s="233"/>
      <c r="G177" s="231"/>
      <c r="H177" s="231"/>
      <c r="I177" s="56"/>
      <c r="J177" s="248"/>
      <c r="K177" s="71">
        <f t="shared" si="12"/>
      </c>
      <c r="L177" s="58"/>
      <c r="M177" s="59"/>
      <c r="N177" s="74" t="b">
        <f t="shared" si="13"/>
        <v>0</v>
      </c>
      <c r="R177" s="74" t="b">
        <f t="shared" si="14"/>
        <v>1</v>
      </c>
    </row>
    <row r="178" spans="1:18" s="60" customFormat="1" ht="12.75" hidden="1">
      <c r="A178" s="59"/>
      <c r="B178" s="53"/>
      <c r="C178" s="54"/>
      <c r="D178" s="55"/>
      <c r="E178" s="233"/>
      <c r="F178" s="233"/>
      <c r="G178" s="231"/>
      <c r="H178" s="231"/>
      <c r="I178" s="56"/>
      <c r="J178" s="248"/>
      <c r="K178" s="71">
        <f t="shared" si="12"/>
      </c>
      <c r="L178" s="58"/>
      <c r="M178" s="59"/>
      <c r="N178" s="74" t="b">
        <f t="shared" si="13"/>
        <v>0</v>
      </c>
      <c r="R178" s="74" t="b">
        <f t="shared" si="14"/>
        <v>1</v>
      </c>
    </row>
    <row r="179" spans="1:18" s="60" customFormat="1" ht="12.75" hidden="1">
      <c r="A179" s="59"/>
      <c r="B179" s="53"/>
      <c r="C179" s="54"/>
      <c r="D179" s="55"/>
      <c r="E179" s="233"/>
      <c r="F179" s="233"/>
      <c r="G179" s="231"/>
      <c r="H179" s="231"/>
      <c r="I179" s="56"/>
      <c r="J179" s="248"/>
      <c r="K179" s="71">
        <f t="shared" si="12"/>
      </c>
      <c r="L179" s="58"/>
      <c r="M179" s="59"/>
      <c r="N179" s="74" t="b">
        <f t="shared" si="13"/>
        <v>0</v>
      </c>
      <c r="R179" s="74" t="b">
        <f t="shared" si="14"/>
        <v>1</v>
      </c>
    </row>
    <row r="180" spans="1:18" s="60" customFormat="1" ht="12.75" hidden="1">
      <c r="A180" s="59"/>
      <c r="B180" s="53"/>
      <c r="C180" s="54"/>
      <c r="D180" s="55"/>
      <c r="E180" s="233"/>
      <c r="F180" s="233"/>
      <c r="G180" s="231"/>
      <c r="H180" s="231"/>
      <c r="I180" s="56"/>
      <c r="J180" s="248"/>
      <c r="K180" s="71">
        <f t="shared" si="12"/>
      </c>
      <c r="L180" s="58"/>
      <c r="M180" s="59"/>
      <c r="N180" s="74" t="b">
        <f t="shared" si="13"/>
        <v>0</v>
      </c>
      <c r="R180" s="74" t="b">
        <f t="shared" si="14"/>
        <v>1</v>
      </c>
    </row>
    <row r="181" spans="1:18" s="60" customFormat="1" ht="12.75" hidden="1">
      <c r="A181" s="59"/>
      <c r="B181" s="53"/>
      <c r="C181" s="54"/>
      <c r="D181" s="55"/>
      <c r="E181" s="233"/>
      <c r="F181" s="233"/>
      <c r="G181" s="231"/>
      <c r="H181" s="231"/>
      <c r="I181" s="56"/>
      <c r="J181" s="248"/>
      <c r="K181" s="71">
        <f t="shared" si="12"/>
      </c>
      <c r="L181" s="58"/>
      <c r="M181" s="59"/>
      <c r="N181" s="74" t="b">
        <f t="shared" si="13"/>
        <v>0</v>
      </c>
      <c r="R181" s="74" t="b">
        <f t="shared" si="14"/>
        <v>1</v>
      </c>
    </row>
    <row r="182" spans="1:18" s="60" customFormat="1" ht="12.75" hidden="1">
      <c r="A182" s="59"/>
      <c r="B182" s="53"/>
      <c r="C182" s="54"/>
      <c r="D182" s="55"/>
      <c r="E182" s="233"/>
      <c r="F182" s="233"/>
      <c r="G182" s="231"/>
      <c r="H182" s="231"/>
      <c r="I182" s="56"/>
      <c r="J182" s="248"/>
      <c r="K182" s="71">
        <f t="shared" si="12"/>
      </c>
      <c r="L182" s="58"/>
      <c r="M182" s="59"/>
      <c r="N182" s="74" t="b">
        <f t="shared" si="13"/>
        <v>0</v>
      </c>
      <c r="R182" s="74" t="b">
        <f t="shared" si="14"/>
        <v>1</v>
      </c>
    </row>
    <row r="183" spans="1:18" s="60" customFormat="1" ht="12.75" hidden="1">
      <c r="A183" s="59"/>
      <c r="B183" s="53"/>
      <c r="C183" s="54"/>
      <c r="D183" s="55"/>
      <c r="E183" s="233"/>
      <c r="F183" s="233"/>
      <c r="G183" s="231"/>
      <c r="H183" s="231"/>
      <c r="I183" s="56"/>
      <c r="J183" s="248"/>
      <c r="K183" s="71">
        <f t="shared" si="12"/>
      </c>
      <c r="L183" s="58"/>
      <c r="M183" s="59"/>
      <c r="N183" s="74" t="b">
        <f t="shared" si="13"/>
        <v>0</v>
      </c>
      <c r="R183" s="74" t="b">
        <f t="shared" si="14"/>
        <v>1</v>
      </c>
    </row>
    <row r="184" spans="1:18" s="60" customFormat="1" ht="12.75" hidden="1">
      <c r="A184" s="59"/>
      <c r="B184" s="53"/>
      <c r="C184" s="54"/>
      <c r="D184" s="55"/>
      <c r="E184" s="233"/>
      <c r="F184" s="233"/>
      <c r="G184" s="231"/>
      <c r="H184" s="231"/>
      <c r="I184" s="56"/>
      <c r="J184" s="248"/>
      <c r="K184" s="71">
        <f t="shared" si="12"/>
      </c>
      <c r="L184" s="58"/>
      <c r="M184" s="59"/>
      <c r="N184" s="74" t="b">
        <f t="shared" si="13"/>
        <v>0</v>
      </c>
      <c r="R184" s="74" t="b">
        <f t="shared" si="14"/>
        <v>1</v>
      </c>
    </row>
    <row r="185" spans="1:18" s="60" customFormat="1" ht="12.75" hidden="1">
      <c r="A185" s="59"/>
      <c r="B185" s="53"/>
      <c r="C185" s="54"/>
      <c r="D185" s="55"/>
      <c r="E185" s="233"/>
      <c r="F185" s="233"/>
      <c r="G185" s="231"/>
      <c r="H185" s="231"/>
      <c r="I185" s="56"/>
      <c r="J185" s="248"/>
      <c r="K185" s="71">
        <f t="shared" si="12"/>
      </c>
      <c r="L185" s="58"/>
      <c r="M185" s="59"/>
      <c r="N185" s="74" t="b">
        <f t="shared" si="13"/>
        <v>0</v>
      </c>
      <c r="R185" s="74" t="b">
        <f t="shared" si="14"/>
        <v>1</v>
      </c>
    </row>
    <row r="186" spans="1:18" s="60" customFormat="1" ht="12.75" hidden="1">
      <c r="A186" s="59"/>
      <c r="B186" s="53"/>
      <c r="C186" s="54"/>
      <c r="D186" s="55"/>
      <c r="E186" s="233"/>
      <c r="F186" s="233"/>
      <c r="G186" s="231"/>
      <c r="H186" s="231"/>
      <c r="I186" s="56"/>
      <c r="J186" s="248"/>
      <c r="K186" s="71">
        <f t="shared" si="12"/>
      </c>
      <c r="L186" s="58"/>
      <c r="M186" s="59"/>
      <c r="N186" s="74" t="b">
        <f t="shared" si="13"/>
        <v>0</v>
      </c>
      <c r="R186" s="74" t="b">
        <f t="shared" si="14"/>
        <v>1</v>
      </c>
    </row>
    <row r="187" spans="1:18" s="60" customFormat="1" ht="12.75" hidden="1">
      <c r="A187" s="59"/>
      <c r="B187" s="53"/>
      <c r="C187" s="54"/>
      <c r="D187" s="55"/>
      <c r="E187" s="233"/>
      <c r="F187" s="233"/>
      <c r="G187" s="231"/>
      <c r="H187" s="231"/>
      <c r="I187" s="56"/>
      <c r="J187" s="248"/>
      <c r="K187" s="71">
        <f t="shared" si="12"/>
      </c>
      <c r="L187" s="58"/>
      <c r="M187" s="59"/>
      <c r="N187" s="74" t="b">
        <f t="shared" si="13"/>
        <v>0</v>
      </c>
      <c r="R187" s="74" t="b">
        <f t="shared" si="14"/>
        <v>1</v>
      </c>
    </row>
    <row r="188" spans="1:18" s="60" customFormat="1" ht="12.75" hidden="1">
      <c r="A188" s="59"/>
      <c r="B188" s="53"/>
      <c r="C188" s="54"/>
      <c r="D188" s="55"/>
      <c r="E188" s="233"/>
      <c r="F188" s="233"/>
      <c r="G188" s="231"/>
      <c r="H188" s="231"/>
      <c r="I188" s="56"/>
      <c r="J188" s="248"/>
      <c r="K188" s="71">
        <f t="shared" si="12"/>
      </c>
      <c r="L188" s="58"/>
      <c r="M188" s="59"/>
      <c r="N188" s="74" t="b">
        <f t="shared" si="13"/>
        <v>0</v>
      </c>
      <c r="R188" s="74" t="b">
        <f t="shared" si="14"/>
        <v>1</v>
      </c>
    </row>
    <row r="189" spans="1:18" s="60" customFormat="1" ht="12.75" hidden="1">
      <c r="A189" s="59"/>
      <c r="B189" s="53"/>
      <c r="C189" s="54"/>
      <c r="D189" s="55"/>
      <c r="E189" s="233"/>
      <c r="F189" s="233"/>
      <c r="G189" s="231"/>
      <c r="H189" s="231"/>
      <c r="I189" s="56"/>
      <c r="J189" s="248"/>
      <c r="K189" s="71">
        <f t="shared" si="12"/>
      </c>
      <c r="L189" s="58"/>
      <c r="M189" s="59"/>
      <c r="N189" s="74" t="b">
        <f t="shared" si="13"/>
        <v>0</v>
      </c>
      <c r="R189" s="74" t="b">
        <f t="shared" si="14"/>
        <v>1</v>
      </c>
    </row>
    <row r="190" spans="1:18" s="60" customFormat="1" ht="12.75" hidden="1">
      <c r="A190" s="59"/>
      <c r="B190" s="53"/>
      <c r="C190" s="54"/>
      <c r="D190" s="55"/>
      <c r="E190" s="233"/>
      <c r="F190" s="233"/>
      <c r="G190" s="231"/>
      <c r="H190" s="231"/>
      <c r="I190" s="56"/>
      <c r="J190" s="248"/>
      <c r="K190" s="71">
        <f t="shared" si="12"/>
      </c>
      <c r="L190" s="58"/>
      <c r="M190" s="59"/>
      <c r="N190" s="74" t="b">
        <f t="shared" si="13"/>
        <v>0</v>
      </c>
      <c r="R190" s="74" t="b">
        <f t="shared" si="14"/>
        <v>1</v>
      </c>
    </row>
    <row r="191" spans="1:18" s="60" customFormat="1" ht="12.75" hidden="1">
      <c r="A191" s="59"/>
      <c r="B191" s="53"/>
      <c r="C191" s="54"/>
      <c r="D191" s="55"/>
      <c r="E191" s="233"/>
      <c r="F191" s="233"/>
      <c r="G191" s="231"/>
      <c r="H191" s="231"/>
      <c r="I191" s="56"/>
      <c r="J191" s="248"/>
      <c r="K191" s="71">
        <f t="shared" si="12"/>
      </c>
      <c r="L191" s="58"/>
      <c r="M191" s="59"/>
      <c r="N191" s="74" t="b">
        <f t="shared" si="13"/>
        <v>0</v>
      </c>
      <c r="R191" s="74" t="b">
        <f t="shared" si="14"/>
        <v>1</v>
      </c>
    </row>
    <row r="192" spans="1:18" s="60" customFormat="1" ht="12.75" hidden="1">
      <c r="A192" s="59"/>
      <c r="B192" s="53"/>
      <c r="C192" s="54"/>
      <c r="D192" s="55"/>
      <c r="E192" s="233"/>
      <c r="F192" s="233"/>
      <c r="G192" s="231"/>
      <c r="H192" s="231"/>
      <c r="I192" s="56"/>
      <c r="J192" s="248"/>
      <c r="K192" s="71">
        <f t="shared" si="12"/>
      </c>
      <c r="L192" s="58"/>
      <c r="M192" s="59"/>
      <c r="N192" s="74" t="b">
        <f t="shared" si="13"/>
        <v>0</v>
      </c>
      <c r="R192" s="74" t="b">
        <f t="shared" si="14"/>
        <v>1</v>
      </c>
    </row>
    <row r="193" spans="1:18" s="60" customFormat="1" ht="12.75" hidden="1">
      <c r="A193" s="59"/>
      <c r="B193" s="53"/>
      <c r="C193" s="54"/>
      <c r="D193" s="55"/>
      <c r="E193" s="233"/>
      <c r="F193" s="233"/>
      <c r="G193" s="231"/>
      <c r="H193" s="231"/>
      <c r="I193" s="56"/>
      <c r="J193" s="248"/>
      <c r="K193" s="71">
        <f t="shared" si="12"/>
      </c>
      <c r="L193" s="58"/>
      <c r="M193" s="59"/>
      <c r="N193" s="74" t="b">
        <f t="shared" si="13"/>
        <v>0</v>
      </c>
      <c r="R193" s="74" t="b">
        <f t="shared" si="14"/>
        <v>1</v>
      </c>
    </row>
    <row r="194" spans="1:18" s="60" customFormat="1" ht="12.75" hidden="1">
      <c r="A194" s="59"/>
      <c r="B194" s="53"/>
      <c r="C194" s="54"/>
      <c r="D194" s="55"/>
      <c r="E194" s="233"/>
      <c r="F194" s="233"/>
      <c r="G194" s="231"/>
      <c r="H194" s="231"/>
      <c r="I194" s="56"/>
      <c r="J194" s="248"/>
      <c r="K194" s="71">
        <f t="shared" si="12"/>
      </c>
      <c r="L194" s="58"/>
      <c r="M194" s="59"/>
      <c r="N194" s="74" t="b">
        <f t="shared" si="13"/>
        <v>0</v>
      </c>
      <c r="R194" s="74" t="b">
        <f t="shared" si="14"/>
        <v>1</v>
      </c>
    </row>
    <row r="195" spans="1:18" s="60" customFormat="1" ht="12.75" hidden="1">
      <c r="A195" s="59"/>
      <c r="B195" s="53"/>
      <c r="C195" s="54"/>
      <c r="D195" s="55"/>
      <c r="E195" s="233"/>
      <c r="F195" s="233"/>
      <c r="G195" s="231"/>
      <c r="H195" s="231"/>
      <c r="I195" s="56"/>
      <c r="J195" s="248"/>
      <c r="K195" s="71">
        <f t="shared" si="12"/>
      </c>
      <c r="L195" s="58"/>
      <c r="M195" s="59"/>
      <c r="N195" s="74" t="b">
        <f t="shared" si="13"/>
        <v>0</v>
      </c>
      <c r="R195" s="74" t="b">
        <f t="shared" si="14"/>
        <v>1</v>
      </c>
    </row>
    <row r="196" spans="1:18" s="60" customFormat="1" ht="12.75" hidden="1">
      <c r="A196" s="59"/>
      <c r="B196" s="53"/>
      <c r="C196" s="54"/>
      <c r="D196" s="55"/>
      <c r="E196" s="233"/>
      <c r="F196" s="233"/>
      <c r="G196" s="231"/>
      <c r="H196" s="231"/>
      <c r="I196" s="56"/>
      <c r="J196" s="248"/>
      <c r="K196" s="71">
        <f t="shared" si="12"/>
      </c>
      <c r="L196" s="58"/>
      <c r="M196" s="59"/>
      <c r="N196" s="74" t="b">
        <f t="shared" si="13"/>
        <v>0</v>
      </c>
      <c r="R196" s="74" t="b">
        <f t="shared" si="14"/>
        <v>1</v>
      </c>
    </row>
    <row r="197" spans="1:18" s="60" customFormat="1" ht="12.75" hidden="1">
      <c r="A197" s="59"/>
      <c r="B197" s="53"/>
      <c r="C197" s="54"/>
      <c r="D197" s="55"/>
      <c r="E197" s="233"/>
      <c r="F197" s="233"/>
      <c r="G197" s="231"/>
      <c r="H197" s="231"/>
      <c r="I197" s="56"/>
      <c r="J197" s="248"/>
      <c r="K197" s="71">
        <f aca="true" t="shared" si="15" ref="K197:K228">IF(OR(J197&lt;&gt;"",J197&lt;&gt;0),ROUND(((G197+H197)/J197),2),"")</f>
      </c>
      <c r="L197" s="58"/>
      <c r="M197" s="59"/>
      <c r="N197" s="74" t="b">
        <f aca="true" t="shared" si="16" ref="N197:N233">AND(OR(B197="",C197="",D197="",E197="",F197="",G197="",H197="",I197="",J197=""),B197&amp;C197&amp;D197&amp;E197&amp;F197&amp;G197&amp;H197&amp;I197&amp;J197&amp;L197&lt;&gt;"")</f>
        <v>0</v>
      </c>
      <c r="R197" s="74" t="b">
        <f t="shared" si="14"/>
        <v>1</v>
      </c>
    </row>
    <row r="198" spans="1:18" s="60" customFormat="1" ht="12.75" hidden="1">
      <c r="A198" s="59"/>
      <c r="B198" s="53"/>
      <c r="C198" s="54"/>
      <c r="D198" s="55"/>
      <c r="E198" s="233"/>
      <c r="F198" s="233"/>
      <c r="G198" s="231"/>
      <c r="H198" s="231"/>
      <c r="I198" s="56"/>
      <c r="J198" s="248"/>
      <c r="K198" s="71">
        <f t="shared" si="15"/>
      </c>
      <c r="L198" s="58"/>
      <c r="M198" s="59"/>
      <c r="N198" s="74" t="b">
        <f t="shared" si="16"/>
        <v>0</v>
      </c>
      <c r="R198" s="74" t="b">
        <f aca="true" t="shared" si="17" ref="R198:R233">AND(B197="",NOT(N198))</f>
        <v>1</v>
      </c>
    </row>
    <row r="199" spans="1:18" s="60" customFormat="1" ht="12.75" hidden="1">
      <c r="A199" s="59"/>
      <c r="B199" s="53"/>
      <c r="C199" s="54"/>
      <c r="D199" s="55"/>
      <c r="E199" s="233"/>
      <c r="F199" s="233"/>
      <c r="G199" s="231"/>
      <c r="H199" s="231"/>
      <c r="I199" s="56"/>
      <c r="J199" s="248"/>
      <c r="K199" s="71">
        <f t="shared" si="15"/>
      </c>
      <c r="L199" s="58"/>
      <c r="M199" s="59"/>
      <c r="N199" s="74" t="b">
        <f t="shared" si="16"/>
        <v>0</v>
      </c>
      <c r="R199" s="74" t="b">
        <f t="shared" si="17"/>
        <v>1</v>
      </c>
    </row>
    <row r="200" spans="1:18" s="60" customFormat="1" ht="12.75" hidden="1">
      <c r="A200" s="59"/>
      <c r="B200" s="53"/>
      <c r="C200" s="54"/>
      <c r="D200" s="55"/>
      <c r="E200" s="233"/>
      <c r="F200" s="233"/>
      <c r="G200" s="231"/>
      <c r="H200" s="231"/>
      <c r="I200" s="56"/>
      <c r="J200" s="248"/>
      <c r="K200" s="71">
        <f t="shared" si="15"/>
      </c>
      <c r="L200" s="58"/>
      <c r="M200" s="59"/>
      <c r="N200" s="74" t="b">
        <f t="shared" si="16"/>
        <v>0</v>
      </c>
      <c r="R200" s="74" t="b">
        <f t="shared" si="17"/>
        <v>1</v>
      </c>
    </row>
    <row r="201" spans="1:18" s="60" customFormat="1" ht="12.75" hidden="1">
      <c r="A201" s="59"/>
      <c r="B201" s="53"/>
      <c r="C201" s="54"/>
      <c r="D201" s="55"/>
      <c r="E201" s="233"/>
      <c r="F201" s="233"/>
      <c r="G201" s="231"/>
      <c r="H201" s="231"/>
      <c r="I201" s="56"/>
      <c r="J201" s="248"/>
      <c r="K201" s="71">
        <f t="shared" si="15"/>
      </c>
      <c r="L201" s="58"/>
      <c r="M201" s="59"/>
      <c r="N201" s="74" t="b">
        <f t="shared" si="16"/>
        <v>0</v>
      </c>
      <c r="R201" s="74" t="b">
        <f t="shared" si="17"/>
        <v>1</v>
      </c>
    </row>
    <row r="202" spans="1:18" s="60" customFormat="1" ht="12.75" hidden="1">
      <c r="A202" s="59"/>
      <c r="B202" s="53"/>
      <c r="C202" s="54"/>
      <c r="D202" s="55"/>
      <c r="E202" s="233"/>
      <c r="F202" s="233"/>
      <c r="G202" s="231"/>
      <c r="H202" s="231"/>
      <c r="I202" s="56"/>
      <c r="J202" s="248"/>
      <c r="K202" s="71">
        <f t="shared" si="15"/>
      </c>
      <c r="L202" s="58"/>
      <c r="M202" s="59"/>
      <c r="N202" s="74" t="b">
        <f t="shared" si="16"/>
        <v>0</v>
      </c>
      <c r="R202" s="74" t="b">
        <f t="shared" si="17"/>
        <v>1</v>
      </c>
    </row>
    <row r="203" spans="1:18" s="60" customFormat="1" ht="12.75" hidden="1">
      <c r="A203" s="59"/>
      <c r="B203" s="53"/>
      <c r="C203" s="54"/>
      <c r="D203" s="55"/>
      <c r="E203" s="233"/>
      <c r="F203" s="233"/>
      <c r="G203" s="231"/>
      <c r="H203" s="231"/>
      <c r="I203" s="56"/>
      <c r="J203" s="248"/>
      <c r="K203" s="71">
        <f t="shared" si="15"/>
      </c>
      <c r="L203" s="58"/>
      <c r="M203" s="59"/>
      <c r="N203" s="74" t="b">
        <f t="shared" si="16"/>
        <v>0</v>
      </c>
      <c r="R203" s="74" t="b">
        <f t="shared" si="17"/>
        <v>1</v>
      </c>
    </row>
    <row r="204" spans="1:18" s="60" customFormat="1" ht="12.75" hidden="1">
      <c r="A204" s="59"/>
      <c r="B204" s="53"/>
      <c r="C204" s="54"/>
      <c r="D204" s="55"/>
      <c r="E204" s="233"/>
      <c r="F204" s="233"/>
      <c r="G204" s="231"/>
      <c r="H204" s="231"/>
      <c r="I204" s="56"/>
      <c r="J204" s="248"/>
      <c r="K204" s="71">
        <f t="shared" si="15"/>
      </c>
      <c r="L204" s="58"/>
      <c r="M204" s="59"/>
      <c r="N204" s="74" t="b">
        <f t="shared" si="16"/>
        <v>0</v>
      </c>
      <c r="R204" s="74" t="b">
        <f t="shared" si="17"/>
        <v>1</v>
      </c>
    </row>
    <row r="205" spans="1:18" s="60" customFormat="1" ht="12.75" hidden="1">
      <c r="A205" s="59"/>
      <c r="B205" s="53"/>
      <c r="C205" s="54"/>
      <c r="D205" s="55"/>
      <c r="E205" s="233"/>
      <c r="F205" s="233"/>
      <c r="G205" s="231"/>
      <c r="H205" s="231"/>
      <c r="I205" s="56"/>
      <c r="J205" s="248"/>
      <c r="K205" s="71">
        <f t="shared" si="15"/>
      </c>
      <c r="L205" s="58"/>
      <c r="M205" s="59"/>
      <c r="N205" s="74" t="b">
        <f t="shared" si="16"/>
        <v>0</v>
      </c>
      <c r="R205" s="74" t="b">
        <f t="shared" si="17"/>
        <v>1</v>
      </c>
    </row>
    <row r="206" spans="1:18" s="60" customFormat="1" ht="12.75" hidden="1">
      <c r="A206" s="59"/>
      <c r="B206" s="53"/>
      <c r="C206" s="54"/>
      <c r="D206" s="55"/>
      <c r="E206" s="233"/>
      <c r="F206" s="233"/>
      <c r="G206" s="231"/>
      <c r="H206" s="231"/>
      <c r="I206" s="56"/>
      <c r="J206" s="248"/>
      <c r="K206" s="71">
        <f t="shared" si="15"/>
      </c>
      <c r="L206" s="58"/>
      <c r="M206" s="59"/>
      <c r="N206" s="74" t="b">
        <f t="shared" si="16"/>
        <v>0</v>
      </c>
      <c r="R206" s="74" t="b">
        <f t="shared" si="17"/>
        <v>1</v>
      </c>
    </row>
    <row r="207" spans="1:18" s="60" customFormat="1" ht="12.75" hidden="1">
      <c r="A207" s="59"/>
      <c r="B207" s="53"/>
      <c r="C207" s="54"/>
      <c r="D207" s="55"/>
      <c r="E207" s="233"/>
      <c r="F207" s="233"/>
      <c r="G207" s="231"/>
      <c r="H207" s="231"/>
      <c r="I207" s="56"/>
      <c r="J207" s="248"/>
      <c r="K207" s="71">
        <f t="shared" si="15"/>
      </c>
      <c r="L207" s="58"/>
      <c r="M207" s="59"/>
      <c r="N207" s="74" t="b">
        <f t="shared" si="16"/>
        <v>0</v>
      </c>
      <c r="R207" s="74" t="b">
        <f t="shared" si="17"/>
        <v>1</v>
      </c>
    </row>
    <row r="208" spans="1:18" s="60" customFormat="1" ht="12.75" hidden="1">
      <c r="A208" s="59"/>
      <c r="B208" s="53"/>
      <c r="C208" s="54"/>
      <c r="D208" s="55"/>
      <c r="E208" s="233"/>
      <c r="F208" s="233"/>
      <c r="G208" s="231"/>
      <c r="H208" s="231"/>
      <c r="I208" s="56"/>
      <c r="J208" s="248"/>
      <c r="K208" s="71">
        <f t="shared" si="15"/>
      </c>
      <c r="L208" s="58"/>
      <c r="M208" s="59"/>
      <c r="N208" s="74" t="b">
        <f t="shared" si="16"/>
        <v>0</v>
      </c>
      <c r="R208" s="74" t="b">
        <f t="shared" si="17"/>
        <v>1</v>
      </c>
    </row>
    <row r="209" spans="1:18" s="60" customFormat="1" ht="12.75" hidden="1">
      <c r="A209" s="59"/>
      <c r="B209" s="53"/>
      <c r="C209" s="54"/>
      <c r="D209" s="55"/>
      <c r="E209" s="233"/>
      <c r="F209" s="233"/>
      <c r="G209" s="231"/>
      <c r="H209" s="231"/>
      <c r="I209" s="56"/>
      <c r="J209" s="248"/>
      <c r="K209" s="71">
        <f t="shared" si="15"/>
      </c>
      <c r="L209" s="58"/>
      <c r="M209" s="59"/>
      <c r="N209" s="74" t="b">
        <f t="shared" si="16"/>
        <v>0</v>
      </c>
      <c r="R209" s="74" t="b">
        <f t="shared" si="17"/>
        <v>1</v>
      </c>
    </row>
    <row r="210" spans="1:18" s="60" customFormat="1" ht="12.75" hidden="1">
      <c r="A210" s="59"/>
      <c r="B210" s="53"/>
      <c r="C210" s="54"/>
      <c r="D210" s="55"/>
      <c r="E210" s="233"/>
      <c r="F210" s="233"/>
      <c r="G210" s="231"/>
      <c r="H210" s="231"/>
      <c r="I210" s="56"/>
      <c r="J210" s="248"/>
      <c r="K210" s="71">
        <f t="shared" si="15"/>
      </c>
      <c r="L210" s="58"/>
      <c r="M210" s="59"/>
      <c r="N210" s="74" t="b">
        <f t="shared" si="16"/>
        <v>0</v>
      </c>
      <c r="R210" s="74" t="b">
        <f t="shared" si="17"/>
        <v>1</v>
      </c>
    </row>
    <row r="211" spans="1:18" s="60" customFormat="1" ht="12.75" hidden="1">
      <c r="A211" s="59"/>
      <c r="B211" s="53"/>
      <c r="C211" s="54"/>
      <c r="D211" s="55"/>
      <c r="E211" s="233"/>
      <c r="F211" s="233"/>
      <c r="G211" s="231"/>
      <c r="H211" s="231"/>
      <c r="I211" s="56"/>
      <c r="J211" s="248"/>
      <c r="K211" s="71">
        <f t="shared" si="15"/>
      </c>
      <c r="L211" s="58"/>
      <c r="M211" s="59"/>
      <c r="N211" s="74" t="b">
        <f t="shared" si="16"/>
        <v>0</v>
      </c>
      <c r="R211" s="74" t="b">
        <f t="shared" si="17"/>
        <v>1</v>
      </c>
    </row>
    <row r="212" spans="1:18" s="60" customFormat="1" ht="12.75" hidden="1">
      <c r="A212" s="59"/>
      <c r="B212" s="53"/>
      <c r="C212" s="54"/>
      <c r="D212" s="55"/>
      <c r="E212" s="233"/>
      <c r="F212" s="233"/>
      <c r="G212" s="231"/>
      <c r="H212" s="231"/>
      <c r="I212" s="56"/>
      <c r="J212" s="248"/>
      <c r="K212" s="71">
        <f t="shared" si="15"/>
      </c>
      <c r="L212" s="58"/>
      <c r="M212" s="59"/>
      <c r="N212" s="74" t="b">
        <f t="shared" si="16"/>
        <v>0</v>
      </c>
      <c r="R212" s="74" t="b">
        <f t="shared" si="17"/>
        <v>1</v>
      </c>
    </row>
    <row r="213" spans="1:18" s="60" customFormat="1" ht="12.75" hidden="1">
      <c r="A213" s="59"/>
      <c r="B213" s="53"/>
      <c r="C213" s="54"/>
      <c r="D213" s="55"/>
      <c r="E213" s="233"/>
      <c r="F213" s="233"/>
      <c r="G213" s="231"/>
      <c r="H213" s="231"/>
      <c r="I213" s="56"/>
      <c r="J213" s="248"/>
      <c r="K213" s="71">
        <f t="shared" si="15"/>
      </c>
      <c r="L213" s="58"/>
      <c r="M213" s="59"/>
      <c r="N213" s="74" t="b">
        <f t="shared" si="16"/>
        <v>0</v>
      </c>
      <c r="R213" s="74" t="b">
        <f t="shared" si="17"/>
        <v>1</v>
      </c>
    </row>
    <row r="214" spans="1:18" s="60" customFormat="1" ht="12.75" hidden="1">
      <c r="A214" s="59"/>
      <c r="B214" s="53"/>
      <c r="C214" s="54"/>
      <c r="D214" s="55"/>
      <c r="E214" s="233"/>
      <c r="F214" s="233"/>
      <c r="G214" s="231"/>
      <c r="H214" s="231"/>
      <c r="I214" s="56"/>
      <c r="J214" s="248"/>
      <c r="K214" s="71">
        <f t="shared" si="15"/>
      </c>
      <c r="L214" s="58"/>
      <c r="M214" s="59"/>
      <c r="N214" s="74" t="b">
        <f t="shared" si="16"/>
        <v>0</v>
      </c>
      <c r="R214" s="74" t="b">
        <f t="shared" si="17"/>
        <v>1</v>
      </c>
    </row>
    <row r="215" spans="1:18" s="60" customFormat="1" ht="12.75" hidden="1">
      <c r="A215" s="59"/>
      <c r="B215" s="53"/>
      <c r="C215" s="54"/>
      <c r="D215" s="55"/>
      <c r="E215" s="233"/>
      <c r="F215" s="233"/>
      <c r="G215" s="231"/>
      <c r="H215" s="231"/>
      <c r="I215" s="56"/>
      <c r="J215" s="248"/>
      <c r="K215" s="71">
        <f t="shared" si="15"/>
      </c>
      <c r="L215" s="58"/>
      <c r="M215" s="59"/>
      <c r="N215" s="74" t="b">
        <f t="shared" si="16"/>
        <v>0</v>
      </c>
      <c r="R215" s="74" t="b">
        <f t="shared" si="17"/>
        <v>1</v>
      </c>
    </row>
    <row r="216" spans="1:18" s="60" customFormat="1" ht="12.75" hidden="1">
      <c r="A216" s="59"/>
      <c r="B216" s="53"/>
      <c r="C216" s="54"/>
      <c r="D216" s="55"/>
      <c r="E216" s="233"/>
      <c r="F216" s="233"/>
      <c r="G216" s="231"/>
      <c r="H216" s="231"/>
      <c r="I216" s="56"/>
      <c r="J216" s="248"/>
      <c r="K216" s="71">
        <f t="shared" si="15"/>
      </c>
      <c r="L216" s="58"/>
      <c r="M216" s="59"/>
      <c r="N216" s="74" t="b">
        <f t="shared" si="16"/>
        <v>0</v>
      </c>
      <c r="R216" s="74" t="b">
        <f t="shared" si="17"/>
        <v>1</v>
      </c>
    </row>
    <row r="217" spans="1:18" s="60" customFormat="1" ht="12.75" hidden="1">
      <c r="A217" s="59"/>
      <c r="B217" s="53"/>
      <c r="C217" s="54"/>
      <c r="D217" s="55"/>
      <c r="E217" s="233"/>
      <c r="F217" s="233"/>
      <c r="G217" s="231"/>
      <c r="H217" s="231"/>
      <c r="I217" s="56"/>
      <c r="J217" s="248"/>
      <c r="K217" s="71">
        <f t="shared" si="15"/>
      </c>
      <c r="L217" s="58"/>
      <c r="M217" s="59"/>
      <c r="N217" s="74" t="b">
        <f t="shared" si="16"/>
        <v>0</v>
      </c>
      <c r="R217" s="74" t="b">
        <f t="shared" si="17"/>
        <v>1</v>
      </c>
    </row>
    <row r="218" spans="1:18" s="60" customFormat="1" ht="12.75" hidden="1">
      <c r="A218" s="59"/>
      <c r="B218" s="53"/>
      <c r="C218" s="54"/>
      <c r="D218" s="55"/>
      <c r="E218" s="233"/>
      <c r="F218" s="233"/>
      <c r="G218" s="231"/>
      <c r="H218" s="231"/>
      <c r="I218" s="56"/>
      <c r="J218" s="248"/>
      <c r="K218" s="71">
        <f t="shared" si="15"/>
      </c>
      <c r="L218" s="58"/>
      <c r="M218" s="59"/>
      <c r="N218" s="74" t="b">
        <f t="shared" si="16"/>
        <v>0</v>
      </c>
      <c r="R218" s="74" t="b">
        <f t="shared" si="17"/>
        <v>1</v>
      </c>
    </row>
    <row r="219" spans="1:18" s="60" customFormat="1" ht="12.75" hidden="1">
      <c r="A219" s="59"/>
      <c r="B219" s="53"/>
      <c r="C219" s="54"/>
      <c r="D219" s="55"/>
      <c r="E219" s="233"/>
      <c r="F219" s="233"/>
      <c r="G219" s="231"/>
      <c r="H219" s="231"/>
      <c r="I219" s="56"/>
      <c r="J219" s="248"/>
      <c r="K219" s="71">
        <f t="shared" si="15"/>
      </c>
      <c r="L219" s="58"/>
      <c r="M219" s="59"/>
      <c r="N219" s="74" t="b">
        <f t="shared" si="16"/>
        <v>0</v>
      </c>
      <c r="R219" s="74" t="b">
        <f t="shared" si="17"/>
        <v>1</v>
      </c>
    </row>
    <row r="220" spans="1:18" s="60" customFormat="1" ht="12.75" hidden="1">
      <c r="A220" s="59"/>
      <c r="B220" s="53"/>
      <c r="C220" s="54"/>
      <c r="D220" s="55"/>
      <c r="E220" s="233"/>
      <c r="F220" s="233"/>
      <c r="G220" s="231"/>
      <c r="H220" s="231"/>
      <c r="I220" s="56"/>
      <c r="J220" s="248"/>
      <c r="K220" s="71">
        <f t="shared" si="15"/>
      </c>
      <c r="L220" s="58"/>
      <c r="M220" s="59"/>
      <c r="N220" s="74" t="b">
        <f t="shared" si="16"/>
        <v>0</v>
      </c>
      <c r="R220" s="74" t="b">
        <f t="shared" si="17"/>
        <v>1</v>
      </c>
    </row>
    <row r="221" spans="1:18" s="60" customFormat="1" ht="12.75" hidden="1">
      <c r="A221" s="59"/>
      <c r="B221" s="53"/>
      <c r="C221" s="54"/>
      <c r="D221" s="55"/>
      <c r="E221" s="233"/>
      <c r="F221" s="233"/>
      <c r="G221" s="231"/>
      <c r="H221" s="231"/>
      <c r="I221" s="56"/>
      <c r="J221" s="248"/>
      <c r="K221" s="71">
        <f t="shared" si="15"/>
      </c>
      <c r="L221" s="58"/>
      <c r="M221" s="59"/>
      <c r="N221" s="74" t="b">
        <f t="shared" si="16"/>
        <v>0</v>
      </c>
      <c r="R221" s="74" t="b">
        <f t="shared" si="17"/>
        <v>1</v>
      </c>
    </row>
    <row r="222" spans="1:18" s="60" customFormat="1" ht="12.75" hidden="1">
      <c r="A222" s="59"/>
      <c r="B222" s="53"/>
      <c r="C222" s="54"/>
      <c r="D222" s="55"/>
      <c r="E222" s="233"/>
      <c r="F222" s="233"/>
      <c r="G222" s="231"/>
      <c r="H222" s="231"/>
      <c r="I222" s="56"/>
      <c r="J222" s="248"/>
      <c r="K222" s="71">
        <f t="shared" si="15"/>
      </c>
      <c r="L222" s="58"/>
      <c r="M222" s="59"/>
      <c r="N222" s="74" t="b">
        <f t="shared" si="16"/>
        <v>0</v>
      </c>
      <c r="R222" s="74" t="b">
        <f t="shared" si="17"/>
        <v>1</v>
      </c>
    </row>
    <row r="223" spans="1:18" s="60" customFormat="1" ht="12.75" hidden="1">
      <c r="A223" s="59"/>
      <c r="B223" s="53"/>
      <c r="C223" s="54"/>
      <c r="D223" s="55"/>
      <c r="E223" s="233"/>
      <c r="F223" s="233"/>
      <c r="G223" s="231"/>
      <c r="H223" s="231"/>
      <c r="I223" s="56"/>
      <c r="J223" s="248"/>
      <c r="K223" s="71">
        <f t="shared" si="15"/>
      </c>
      <c r="L223" s="58"/>
      <c r="M223" s="59"/>
      <c r="N223" s="74" t="b">
        <f t="shared" si="16"/>
        <v>0</v>
      </c>
      <c r="R223" s="74" t="b">
        <f t="shared" si="17"/>
        <v>1</v>
      </c>
    </row>
    <row r="224" spans="1:18" s="60" customFormat="1" ht="12.75" hidden="1">
      <c r="A224" s="59"/>
      <c r="B224" s="53"/>
      <c r="C224" s="54"/>
      <c r="D224" s="55"/>
      <c r="E224" s="233"/>
      <c r="F224" s="233"/>
      <c r="G224" s="231"/>
      <c r="H224" s="231"/>
      <c r="I224" s="56"/>
      <c r="J224" s="248"/>
      <c r="K224" s="71">
        <f t="shared" si="15"/>
      </c>
      <c r="L224" s="58"/>
      <c r="M224" s="59"/>
      <c r="N224" s="74" t="b">
        <f t="shared" si="16"/>
        <v>0</v>
      </c>
      <c r="R224" s="74" t="b">
        <f t="shared" si="17"/>
        <v>1</v>
      </c>
    </row>
    <row r="225" spans="1:18" s="60" customFormat="1" ht="12.75" hidden="1">
      <c r="A225" s="59"/>
      <c r="B225" s="53"/>
      <c r="C225" s="54"/>
      <c r="D225" s="55"/>
      <c r="E225" s="233"/>
      <c r="F225" s="233"/>
      <c r="G225" s="231"/>
      <c r="H225" s="231"/>
      <c r="I225" s="56"/>
      <c r="J225" s="248"/>
      <c r="K225" s="71">
        <f t="shared" si="15"/>
      </c>
      <c r="L225" s="58"/>
      <c r="M225" s="59"/>
      <c r="N225" s="74" t="b">
        <f t="shared" si="16"/>
        <v>0</v>
      </c>
      <c r="R225" s="74" t="b">
        <f t="shared" si="17"/>
        <v>1</v>
      </c>
    </row>
    <row r="226" spans="1:18" s="60" customFormat="1" ht="12.75" hidden="1">
      <c r="A226" s="59"/>
      <c r="B226" s="53"/>
      <c r="C226" s="54"/>
      <c r="D226" s="55"/>
      <c r="E226" s="233"/>
      <c r="F226" s="233"/>
      <c r="G226" s="231"/>
      <c r="H226" s="231"/>
      <c r="I226" s="56"/>
      <c r="J226" s="248"/>
      <c r="K226" s="71">
        <f t="shared" si="15"/>
      </c>
      <c r="L226" s="58"/>
      <c r="M226" s="59"/>
      <c r="N226" s="74" t="b">
        <f t="shared" si="16"/>
        <v>0</v>
      </c>
      <c r="R226" s="74" t="b">
        <f t="shared" si="17"/>
        <v>1</v>
      </c>
    </row>
    <row r="227" spans="1:18" s="60" customFormat="1" ht="12.75" hidden="1">
      <c r="A227" s="59"/>
      <c r="B227" s="53"/>
      <c r="C227" s="54"/>
      <c r="D227" s="55"/>
      <c r="E227" s="233"/>
      <c r="F227" s="233"/>
      <c r="G227" s="231"/>
      <c r="H227" s="231"/>
      <c r="I227" s="56"/>
      <c r="J227" s="248"/>
      <c r="K227" s="71">
        <f t="shared" si="15"/>
      </c>
      <c r="L227" s="58"/>
      <c r="M227" s="59"/>
      <c r="N227" s="74" t="b">
        <f t="shared" si="16"/>
        <v>0</v>
      </c>
      <c r="R227" s="74" t="b">
        <f t="shared" si="17"/>
        <v>1</v>
      </c>
    </row>
    <row r="228" spans="1:18" s="60" customFormat="1" ht="12.75" hidden="1">
      <c r="A228" s="59"/>
      <c r="B228" s="53"/>
      <c r="C228" s="54"/>
      <c r="D228" s="55"/>
      <c r="E228" s="233"/>
      <c r="F228" s="233"/>
      <c r="G228" s="231"/>
      <c r="H228" s="231"/>
      <c r="I228" s="56"/>
      <c r="J228" s="248"/>
      <c r="K228" s="71">
        <f t="shared" si="15"/>
      </c>
      <c r="L228" s="58"/>
      <c r="M228" s="59"/>
      <c r="N228" s="74" t="b">
        <f t="shared" si="16"/>
        <v>0</v>
      </c>
      <c r="R228" s="74" t="b">
        <f t="shared" si="17"/>
        <v>1</v>
      </c>
    </row>
    <row r="229" spans="1:18" s="60" customFormat="1" ht="12.75" hidden="1">
      <c r="A229" s="59"/>
      <c r="B229" s="53"/>
      <c r="C229" s="54"/>
      <c r="D229" s="55"/>
      <c r="E229" s="233"/>
      <c r="F229" s="233"/>
      <c r="G229" s="231"/>
      <c r="H229" s="231"/>
      <c r="I229" s="56"/>
      <c r="J229" s="248"/>
      <c r="K229" s="71">
        <f>IF(OR(J229&lt;&gt;"",J229&lt;&gt;0),ROUND(((G229+H229)/J229),2),"")</f>
      </c>
      <c r="L229" s="58"/>
      <c r="M229" s="59"/>
      <c r="N229" s="74" t="b">
        <f t="shared" si="16"/>
        <v>0</v>
      </c>
      <c r="R229" s="74" t="b">
        <f t="shared" si="17"/>
        <v>1</v>
      </c>
    </row>
    <row r="230" spans="1:18" s="60" customFormat="1" ht="12.75" hidden="1">
      <c r="A230" s="59"/>
      <c r="B230" s="53"/>
      <c r="C230" s="54"/>
      <c r="D230" s="55"/>
      <c r="E230" s="233"/>
      <c r="F230" s="233"/>
      <c r="G230" s="231"/>
      <c r="H230" s="231"/>
      <c r="I230" s="56"/>
      <c r="J230" s="248"/>
      <c r="K230" s="71">
        <f>IF(OR(J230&lt;&gt;"",J230&lt;&gt;0),ROUND(((G230+H230)/J230),2),"")</f>
      </c>
      <c r="L230" s="58"/>
      <c r="M230" s="59"/>
      <c r="N230" s="74" t="b">
        <f t="shared" si="16"/>
        <v>0</v>
      </c>
      <c r="R230" s="74" t="b">
        <f t="shared" si="17"/>
        <v>1</v>
      </c>
    </row>
    <row r="231" spans="1:18" s="60" customFormat="1" ht="12.75" hidden="1">
      <c r="A231" s="59"/>
      <c r="B231" s="53"/>
      <c r="C231" s="54"/>
      <c r="D231" s="55"/>
      <c r="E231" s="233"/>
      <c r="F231" s="233"/>
      <c r="G231" s="231"/>
      <c r="H231" s="231"/>
      <c r="I231" s="56"/>
      <c r="J231" s="248"/>
      <c r="K231" s="71">
        <f>IF(OR(J231&lt;&gt;"",J231&lt;&gt;0),ROUND(((G231+H231)/J231),2),"")</f>
      </c>
      <c r="L231" s="58"/>
      <c r="M231" s="59"/>
      <c r="N231" s="74" t="b">
        <f t="shared" si="16"/>
        <v>0</v>
      </c>
      <c r="R231" s="74" t="b">
        <f t="shared" si="17"/>
        <v>1</v>
      </c>
    </row>
    <row r="232" spans="1:18" s="60" customFormat="1" ht="12.75" hidden="1">
      <c r="A232" s="59"/>
      <c r="B232" s="53"/>
      <c r="C232" s="54"/>
      <c r="D232" s="55"/>
      <c r="E232" s="233"/>
      <c r="F232" s="233"/>
      <c r="G232" s="231"/>
      <c r="H232" s="231"/>
      <c r="I232" s="56"/>
      <c r="J232" s="248"/>
      <c r="K232" s="71">
        <f>IF(OR(J232&lt;&gt;"",J232&lt;&gt;0),ROUND(((G232+H232)/J232),2),"")</f>
      </c>
      <c r="L232" s="58"/>
      <c r="M232" s="59"/>
      <c r="N232" s="74" t="b">
        <f t="shared" si="16"/>
        <v>0</v>
      </c>
      <c r="R232" s="74" t="b">
        <f t="shared" si="17"/>
        <v>1</v>
      </c>
    </row>
    <row r="233" spans="1:18" s="60" customFormat="1" ht="12.75" hidden="1">
      <c r="A233" s="59"/>
      <c r="B233" s="53"/>
      <c r="C233" s="54"/>
      <c r="D233" s="55"/>
      <c r="E233" s="233"/>
      <c r="F233" s="233"/>
      <c r="G233" s="231"/>
      <c r="H233" s="231"/>
      <c r="I233" s="56"/>
      <c r="J233" s="57"/>
      <c r="K233" s="71">
        <f>IF(OR(J233&lt;&gt;"",J233&lt;&gt;0),ROUND(((G233+H233)/J233),2),"")</f>
      </c>
      <c r="L233" s="58"/>
      <c r="M233" s="59"/>
      <c r="N233" s="74" t="b">
        <f t="shared" si="16"/>
        <v>0</v>
      </c>
      <c r="R233" s="74" t="b">
        <f t="shared" si="17"/>
        <v>1</v>
      </c>
    </row>
    <row r="234" spans="1:13" s="60" customFormat="1" ht="15" customHeight="1">
      <c r="A234" s="59"/>
      <c r="B234" s="323" t="s">
        <v>147</v>
      </c>
      <c r="C234" s="324"/>
      <c r="D234" s="324"/>
      <c r="E234" s="324"/>
      <c r="F234" s="324"/>
      <c r="G234" s="324"/>
      <c r="H234" s="324"/>
      <c r="I234" s="324"/>
      <c r="J234" s="325"/>
      <c r="K234" s="75">
        <f>SUM(K165:K233)</f>
        <v>0</v>
      </c>
      <c r="L234" s="70"/>
      <c r="M234" s="59"/>
    </row>
    <row r="235" spans="1:18" s="74" customFormat="1" ht="12.75" hidden="1">
      <c r="A235" s="72"/>
      <c r="B235" s="363">
        <f>IF(OR(OR(N165:N193),OR(N194:N218),OR(N219:N233)),"INCOMPLETE","")</f>
      </c>
      <c r="C235" s="363"/>
      <c r="D235" s="363"/>
      <c r="E235" s="363"/>
      <c r="F235" s="363"/>
      <c r="G235" s="363"/>
      <c r="H235" s="363"/>
      <c r="I235" s="363"/>
      <c r="J235" s="363"/>
      <c r="K235" s="363"/>
      <c r="L235" s="363"/>
      <c r="M235" s="72"/>
      <c r="R235" s="74" t="b">
        <f>B235=""</f>
        <v>1</v>
      </c>
    </row>
    <row r="236" spans="1:13" s="60" customFormat="1" ht="12.75">
      <c r="A236" s="59"/>
      <c r="B236" s="59"/>
      <c r="C236" s="59"/>
      <c r="D236" s="59"/>
      <c r="E236" s="59"/>
      <c r="F236" s="59"/>
      <c r="G236" s="59"/>
      <c r="H236" s="59"/>
      <c r="I236" s="59"/>
      <c r="J236" s="59"/>
      <c r="K236" s="59"/>
      <c r="L236" s="59"/>
      <c r="M236" s="59"/>
    </row>
  </sheetData>
  <sheetProtection password="BA4C" sheet="1" objects="1" scenarios="1" selectLockedCells="1"/>
  <mergeCells count="26">
    <mergeCell ref="B235:L235"/>
    <mergeCell ref="B160:J160"/>
    <mergeCell ref="B161:L161"/>
    <mergeCell ref="B163:D163"/>
    <mergeCell ref="B234:J234"/>
    <mergeCell ref="B15:D15"/>
    <mergeCell ref="B86:J86"/>
    <mergeCell ref="B87:L87"/>
    <mergeCell ref="B89:D89"/>
    <mergeCell ref="B12:C12"/>
    <mergeCell ref="D12:L12"/>
    <mergeCell ref="B13:C13"/>
    <mergeCell ref="D13:L13"/>
    <mergeCell ref="B10:C10"/>
    <mergeCell ref="D10:L10"/>
    <mergeCell ref="B11:C11"/>
    <mergeCell ref="D11:L11"/>
    <mergeCell ref="B8:C8"/>
    <mergeCell ref="D8:L8"/>
    <mergeCell ref="B9:C9"/>
    <mergeCell ref="D9:L9"/>
    <mergeCell ref="B2:M2"/>
    <mergeCell ref="B3:M3"/>
    <mergeCell ref="B4:L4"/>
    <mergeCell ref="B7:C7"/>
    <mergeCell ref="D7:L7"/>
  </mergeCells>
  <dataValidations count="1">
    <dataValidation allowBlank="1" showErrorMessage="1" sqref="C8:C9 B1:C7 E1:L6 C236:L65536 C17:C86 C91:L160 B16:C16 M1:IV65536 A1:A65536 B165:B65536 B8:B15 E14:I86 C12:C15 D1:D86 B164:L164 C88:L89 B17:B89 B90:L90 B91:B163 C162:L163 C165:L234 J8:L86"/>
  </dataValidations>
  <printOptions horizontalCentered="1" verticalCentered="1"/>
  <pageMargins left="0.3937007874015748" right="0.3937007874015748" top="0.7874015748031497" bottom="0.984251968503937" header="0.3937007874015748" footer="0.5118110236220472"/>
  <pageSetup horizontalDpi="600" verticalDpi="600" orientation="landscape" paperSize="9" scale="81" r:id="rId3"/>
  <headerFooter alignWithMargins="0">
    <oddHeader>&amp;L&amp;G&amp;R&amp;G</oddHeader>
  </headerFooter>
  <legacyDrawing r:id="rId2"/>
</worksheet>
</file>

<file path=xl/worksheets/sheet8.xml><?xml version="1.0" encoding="utf-8"?>
<worksheet xmlns="http://schemas.openxmlformats.org/spreadsheetml/2006/main" xmlns:r="http://schemas.openxmlformats.org/officeDocument/2006/relationships">
  <sheetPr codeName="Tabelle10"/>
  <dimension ref="A1:R330"/>
  <sheetViews>
    <sheetView zoomScalePageLayoutView="0" workbookViewId="0" topLeftCell="A1">
      <selection activeCell="E138" sqref="E138"/>
    </sheetView>
  </sheetViews>
  <sheetFormatPr defaultColWidth="0" defaultRowHeight="12.75"/>
  <cols>
    <col min="1" max="1" width="1.7109375" style="219" customWidth="1"/>
    <col min="2" max="2" width="10.00390625" style="219" customWidth="1"/>
    <col min="3" max="3" width="21.421875" style="219" customWidth="1"/>
    <col min="4" max="4" width="22.140625" style="219" customWidth="1"/>
    <col min="5" max="5" width="18.7109375" style="219" customWidth="1"/>
    <col min="6" max="6" width="18.57421875" style="219" customWidth="1"/>
    <col min="7" max="7" width="12.8515625" style="219" customWidth="1"/>
    <col min="8" max="8" width="13.00390625" style="219" customWidth="1"/>
    <col min="9" max="9" width="10.8515625" style="219" customWidth="1"/>
    <col min="10" max="10" width="11.57421875" style="219" customWidth="1"/>
    <col min="11" max="11" width="17.421875" style="219" customWidth="1"/>
    <col min="12" max="12" width="12.421875" style="219" customWidth="1"/>
    <col min="13" max="13" width="1.7109375" style="219" customWidth="1"/>
    <col min="14" max="16384" width="0" style="219" hidden="1" customWidth="1"/>
  </cols>
  <sheetData>
    <row r="1" spans="1:18" ht="12.75" collapsed="1">
      <c r="A1" s="59"/>
      <c r="B1" s="59"/>
      <c r="C1" s="59"/>
      <c r="D1" s="59"/>
      <c r="E1" s="59"/>
      <c r="F1" s="59"/>
      <c r="G1" s="59"/>
      <c r="H1" s="59"/>
      <c r="I1" s="59"/>
      <c r="J1" s="59"/>
      <c r="K1" s="59"/>
      <c r="L1" s="59"/>
      <c r="M1" s="59"/>
      <c r="N1" s="60"/>
      <c r="O1" s="60"/>
      <c r="P1" s="60"/>
      <c r="Q1" s="60"/>
      <c r="R1" s="60"/>
    </row>
    <row r="2" spans="1:18" ht="15">
      <c r="A2" s="59"/>
      <c r="B2" s="346" t="s">
        <v>170</v>
      </c>
      <c r="C2" s="362"/>
      <c r="D2" s="362"/>
      <c r="E2" s="362"/>
      <c r="F2" s="362"/>
      <c r="G2" s="362"/>
      <c r="H2" s="362"/>
      <c r="I2" s="362"/>
      <c r="J2" s="362"/>
      <c r="K2" s="362"/>
      <c r="L2" s="61"/>
      <c r="M2" s="59"/>
      <c r="N2" s="60"/>
      <c r="O2" s="60"/>
      <c r="P2" s="60"/>
      <c r="Q2" s="60"/>
      <c r="R2" s="60"/>
    </row>
    <row r="3" spans="1:18" ht="12.75">
      <c r="A3" s="59"/>
      <c r="B3" s="347"/>
      <c r="C3" s="347"/>
      <c r="D3" s="347"/>
      <c r="E3" s="347"/>
      <c r="F3" s="347"/>
      <c r="G3" s="347"/>
      <c r="H3" s="347"/>
      <c r="I3" s="347"/>
      <c r="J3" s="347"/>
      <c r="K3" s="347"/>
      <c r="L3" s="62"/>
      <c r="M3" s="59"/>
      <c r="N3" s="60"/>
      <c r="O3" s="60"/>
      <c r="P3" s="60"/>
      <c r="Q3" s="60"/>
      <c r="R3" s="60"/>
    </row>
    <row r="4" spans="1:18" ht="12.75">
      <c r="A4" s="59"/>
      <c r="B4" s="311" t="s">
        <v>171</v>
      </c>
      <c r="C4" s="311"/>
      <c r="D4" s="311"/>
      <c r="E4" s="311"/>
      <c r="F4" s="311"/>
      <c r="G4" s="311"/>
      <c r="H4" s="311"/>
      <c r="I4" s="311"/>
      <c r="J4" s="311"/>
      <c r="K4" s="311"/>
      <c r="L4" s="311"/>
      <c r="M4" s="59"/>
      <c r="N4" s="60"/>
      <c r="O4" s="60"/>
      <c r="P4" s="60"/>
      <c r="Q4" s="60"/>
      <c r="R4" s="60"/>
    </row>
    <row r="5" spans="1:18" ht="12.75">
      <c r="A5" s="59"/>
      <c r="B5" s="364"/>
      <c r="C5" s="364"/>
      <c r="D5" s="364"/>
      <c r="E5" s="364"/>
      <c r="F5" s="364"/>
      <c r="G5" s="364"/>
      <c r="H5" s="364"/>
      <c r="I5" s="364"/>
      <c r="J5" s="364"/>
      <c r="K5" s="364"/>
      <c r="L5" s="364"/>
      <c r="M5" s="59"/>
      <c r="N5" s="60"/>
      <c r="O5" s="60"/>
      <c r="P5" s="60"/>
      <c r="Q5" s="60"/>
      <c r="R5" s="60"/>
    </row>
    <row r="6" spans="1:18" ht="12.75">
      <c r="A6" s="59"/>
      <c r="B6" s="64" t="s">
        <v>105</v>
      </c>
      <c r="C6" s="63"/>
      <c r="D6" s="63"/>
      <c r="E6" s="63"/>
      <c r="F6" s="63"/>
      <c r="G6" s="63"/>
      <c r="H6" s="63"/>
      <c r="I6" s="63"/>
      <c r="J6" s="63"/>
      <c r="K6" s="63"/>
      <c r="L6" s="63"/>
      <c r="M6" s="59"/>
      <c r="N6" s="60"/>
      <c r="O6" s="60"/>
      <c r="P6" s="60"/>
      <c r="Q6" s="60"/>
      <c r="R6" s="60"/>
    </row>
    <row r="7" spans="1:18" ht="12.75">
      <c r="A7" s="59"/>
      <c r="B7" s="360" t="s">
        <v>106</v>
      </c>
      <c r="C7" s="360"/>
      <c r="D7" s="361" t="str">
        <f>'Cover Page'!$D$6</f>
        <v>082_PR2_08_0117</v>
      </c>
      <c r="E7" s="361"/>
      <c r="F7" s="361"/>
      <c r="G7" s="361"/>
      <c r="H7" s="361"/>
      <c r="I7" s="361"/>
      <c r="J7" s="361"/>
      <c r="K7" s="361"/>
      <c r="L7" s="361"/>
      <c r="M7" s="59"/>
      <c r="N7" s="60"/>
      <c r="O7" s="60"/>
      <c r="P7" s="60"/>
      <c r="Q7" s="60"/>
      <c r="R7" s="60"/>
    </row>
    <row r="8" spans="1:18" ht="12.75">
      <c r="A8" s="59"/>
      <c r="B8" s="360" t="s">
        <v>107</v>
      </c>
      <c r="C8" s="360"/>
      <c r="D8" s="361" t="str">
        <f>'Cover Page'!$D$8</f>
        <v>ESPON SKH</v>
      </c>
      <c r="E8" s="361"/>
      <c r="F8" s="361"/>
      <c r="G8" s="361"/>
      <c r="H8" s="361"/>
      <c r="I8" s="361"/>
      <c r="J8" s="361"/>
      <c r="K8" s="361"/>
      <c r="L8" s="361"/>
      <c r="M8" s="59"/>
      <c r="N8" s="60"/>
      <c r="O8" s="60"/>
      <c r="P8" s="60"/>
      <c r="Q8" s="60"/>
      <c r="R8" s="60"/>
    </row>
    <row r="9" spans="1:18" ht="12.75">
      <c r="A9" s="59"/>
      <c r="B9" s="360" t="s">
        <v>108</v>
      </c>
      <c r="C9" s="360"/>
      <c r="D9" s="361" t="str">
        <f>'Cover Page'!$D$10</f>
        <v>025/2009</v>
      </c>
      <c r="E9" s="361"/>
      <c r="F9" s="361"/>
      <c r="G9" s="361"/>
      <c r="H9" s="361"/>
      <c r="I9" s="361"/>
      <c r="J9" s="361"/>
      <c r="K9" s="361"/>
      <c r="L9" s="361"/>
      <c r="M9" s="59"/>
      <c r="N9" s="60"/>
      <c r="O9" s="60"/>
      <c r="P9" s="60"/>
      <c r="Q9" s="60"/>
      <c r="R9" s="60"/>
    </row>
    <row r="10" spans="1:18" ht="12.75">
      <c r="A10" s="59"/>
      <c r="B10" s="322" t="s">
        <v>109</v>
      </c>
      <c r="C10" s="322"/>
      <c r="D10" s="361" t="str">
        <f>'Cover Page'!$D$12</f>
        <v>NSPR</v>
      </c>
      <c r="E10" s="361"/>
      <c r="F10" s="361"/>
      <c r="G10" s="361"/>
      <c r="H10" s="361"/>
      <c r="I10" s="361"/>
      <c r="J10" s="361"/>
      <c r="K10" s="361"/>
      <c r="L10" s="361"/>
      <c r="M10" s="59"/>
      <c r="N10" s="60"/>
      <c r="O10" s="60"/>
      <c r="P10" s="60"/>
      <c r="Q10" s="60"/>
      <c r="R10" s="60"/>
    </row>
    <row r="11" spans="1:18" ht="12.75">
      <c r="A11" s="59"/>
      <c r="B11" s="322" t="s">
        <v>110</v>
      </c>
      <c r="C11" s="322"/>
      <c r="D11" s="361" t="str">
        <f>'Cover Page'!$D$14</f>
        <v>Leadpartner</v>
      </c>
      <c r="E11" s="361"/>
      <c r="F11" s="361"/>
      <c r="G11" s="361"/>
      <c r="H11" s="361"/>
      <c r="I11" s="361"/>
      <c r="J11" s="361"/>
      <c r="K11" s="361"/>
      <c r="L11" s="361"/>
      <c r="M11" s="59"/>
      <c r="N11" s="60"/>
      <c r="O11" s="60"/>
      <c r="P11" s="60"/>
      <c r="Q11" s="60"/>
      <c r="R11" s="60"/>
    </row>
    <row r="12" spans="1:18" ht="12.75">
      <c r="A12" s="59"/>
      <c r="B12" s="360" t="s">
        <v>64</v>
      </c>
      <c r="C12" s="360"/>
      <c r="D12" s="361">
        <f>'Cover Page'!$D$16</f>
        <v>2</v>
      </c>
      <c r="E12" s="361"/>
      <c r="F12" s="361"/>
      <c r="G12" s="361"/>
      <c r="H12" s="361"/>
      <c r="I12" s="361"/>
      <c r="J12" s="361"/>
      <c r="K12" s="361"/>
      <c r="L12" s="361"/>
      <c r="M12" s="59"/>
      <c r="N12" s="60"/>
      <c r="O12" s="60"/>
      <c r="P12" s="60"/>
      <c r="Q12" s="60"/>
      <c r="R12" s="60"/>
    </row>
    <row r="13" spans="1:18" ht="12.75">
      <c r="A13" s="59"/>
      <c r="B13" s="360" t="s">
        <v>112</v>
      </c>
      <c r="C13" s="360"/>
      <c r="D13" s="361" t="str">
        <f>"from  "&amp;'Cover Page'!$D$18&amp;"  to  "&amp;'Cover Page'!$F$18</f>
        <v>from  08/12/2008  to  30/06/2009</v>
      </c>
      <c r="E13" s="361"/>
      <c r="F13" s="361"/>
      <c r="G13" s="361"/>
      <c r="H13" s="361"/>
      <c r="I13" s="361"/>
      <c r="J13" s="361"/>
      <c r="K13" s="361"/>
      <c r="L13" s="361"/>
      <c r="M13" s="59"/>
      <c r="N13" s="60"/>
      <c r="O13" s="60"/>
      <c r="P13" s="60"/>
      <c r="Q13" s="60"/>
      <c r="R13" s="60"/>
    </row>
    <row r="14" spans="1:18" ht="12.75">
      <c r="A14" s="59"/>
      <c r="B14" s="67"/>
      <c r="C14" s="64"/>
      <c r="D14" s="64"/>
      <c r="E14" s="64"/>
      <c r="F14" s="64"/>
      <c r="G14" s="59"/>
      <c r="H14" s="59"/>
      <c r="I14" s="59"/>
      <c r="J14" s="59"/>
      <c r="K14" s="59"/>
      <c r="L14" s="59"/>
      <c r="M14" s="59"/>
      <c r="N14" s="60"/>
      <c r="O14" s="60"/>
      <c r="P14" s="60"/>
      <c r="Q14" s="60"/>
      <c r="R14" s="60"/>
    </row>
    <row r="15" spans="1:18" ht="12.75">
      <c r="A15" s="59"/>
      <c r="B15" s="68" t="s">
        <v>130</v>
      </c>
      <c r="C15" s="68"/>
      <c r="D15" s="59"/>
      <c r="E15" s="59"/>
      <c r="F15" s="59"/>
      <c r="G15" s="59"/>
      <c r="H15" s="59"/>
      <c r="I15" s="59"/>
      <c r="J15" s="59"/>
      <c r="K15" s="59"/>
      <c r="L15" s="59"/>
      <c r="M15" s="59"/>
      <c r="N15" s="60"/>
      <c r="O15" s="60"/>
      <c r="P15" s="60"/>
      <c r="Q15" s="60"/>
      <c r="R15" s="60"/>
    </row>
    <row r="16" spans="1:18" ht="38.25">
      <c r="A16" s="59"/>
      <c r="B16" s="226" t="s">
        <v>150</v>
      </c>
      <c r="C16" s="224" t="s">
        <v>172</v>
      </c>
      <c r="D16" s="224" t="s">
        <v>173</v>
      </c>
      <c r="E16" s="224" t="s">
        <v>152</v>
      </c>
      <c r="F16" s="224" t="s">
        <v>153</v>
      </c>
      <c r="G16" s="224" t="s">
        <v>154</v>
      </c>
      <c r="H16" s="224" t="s">
        <v>155</v>
      </c>
      <c r="I16" s="224" t="s">
        <v>140</v>
      </c>
      <c r="J16" s="224" t="s">
        <v>141</v>
      </c>
      <c r="K16" s="224" t="s">
        <v>143</v>
      </c>
      <c r="L16" s="225" t="s">
        <v>164</v>
      </c>
      <c r="M16" s="59"/>
      <c r="N16" s="60"/>
      <c r="O16" s="60"/>
      <c r="P16" s="60"/>
      <c r="Q16" s="60"/>
      <c r="R16" s="60"/>
    </row>
    <row r="17" spans="1:18" ht="25.5">
      <c r="A17" s="59"/>
      <c r="B17" s="53">
        <v>469008</v>
      </c>
      <c r="C17" s="54" t="s">
        <v>263</v>
      </c>
      <c r="D17" s="54" t="s">
        <v>230</v>
      </c>
      <c r="E17" s="233" t="s">
        <v>231</v>
      </c>
      <c r="F17" s="233" t="s">
        <v>224</v>
      </c>
      <c r="G17" s="256">
        <v>228.1</v>
      </c>
      <c r="H17" s="256">
        <v>0</v>
      </c>
      <c r="I17" s="56" t="s">
        <v>225</v>
      </c>
      <c r="J17" s="248">
        <v>1</v>
      </c>
      <c r="K17" s="71">
        <f aca="true" t="shared" si="0" ref="K17:K48">IF(OR(J17&lt;&gt;"",J17&lt;&gt;0),ROUND(((G17+H17)/J17),2),"")</f>
        <v>228.1</v>
      </c>
      <c r="L17" s="58"/>
      <c r="M17" s="59"/>
      <c r="N17" s="60" t="b">
        <f aca="true" t="shared" si="1" ref="N17:N48">AND(OR(B17="",C17="",D17="",E17="",F17="",G17="",H17="",I17="",J17=""),B17&amp;C17&amp;D17&amp;E17&amp;F17&amp;G17&amp;H17&amp;I17&amp;J17&amp;L17&lt;&gt;"")</f>
        <v>0</v>
      </c>
      <c r="O17" s="60"/>
      <c r="P17" s="60"/>
      <c r="Q17" s="60"/>
      <c r="R17" s="60"/>
    </row>
    <row r="18" spans="1:18" ht="12.75">
      <c r="A18" s="59"/>
      <c r="B18" s="53"/>
      <c r="C18" s="54"/>
      <c r="D18" s="54"/>
      <c r="E18" s="233"/>
      <c r="F18" s="233"/>
      <c r="G18" s="256"/>
      <c r="H18" s="256"/>
      <c r="I18" s="56"/>
      <c r="J18" s="248"/>
      <c r="K18" s="71">
        <f t="shared" si="0"/>
      </c>
      <c r="L18" s="58"/>
      <c r="M18" s="59"/>
      <c r="N18" s="60" t="b">
        <f t="shared" si="1"/>
        <v>0</v>
      </c>
      <c r="O18" s="60"/>
      <c r="P18" s="60"/>
      <c r="Q18" s="60"/>
      <c r="R18" s="60" t="b">
        <f aca="true" t="shared" si="2" ref="R18:R49">AND(B17="",NOT(N18))</f>
        <v>0</v>
      </c>
    </row>
    <row r="19" spans="1:18" ht="12.75" hidden="1">
      <c r="A19" s="59"/>
      <c r="B19" s="53"/>
      <c r="C19" s="54"/>
      <c r="D19" s="54"/>
      <c r="E19" s="233"/>
      <c r="F19" s="233"/>
      <c r="G19" s="256"/>
      <c r="H19" s="256"/>
      <c r="I19" s="56"/>
      <c r="J19" s="248"/>
      <c r="K19" s="71">
        <f t="shared" si="0"/>
      </c>
      <c r="L19" s="58"/>
      <c r="M19" s="59"/>
      <c r="N19" s="60" t="b">
        <f t="shared" si="1"/>
        <v>0</v>
      </c>
      <c r="O19" s="60"/>
      <c r="P19" s="60"/>
      <c r="Q19" s="60"/>
      <c r="R19" s="60" t="b">
        <f t="shared" si="2"/>
        <v>1</v>
      </c>
    </row>
    <row r="20" spans="1:18" ht="12.75" hidden="1">
      <c r="A20" s="59"/>
      <c r="B20" s="53"/>
      <c r="C20" s="54"/>
      <c r="D20" s="54"/>
      <c r="E20" s="233"/>
      <c r="F20" s="233"/>
      <c r="G20" s="256"/>
      <c r="H20" s="256"/>
      <c r="I20" s="56"/>
      <c r="J20" s="248"/>
      <c r="K20" s="71">
        <f t="shared" si="0"/>
      </c>
      <c r="L20" s="58"/>
      <c r="M20" s="59"/>
      <c r="N20" s="60" t="b">
        <f t="shared" si="1"/>
        <v>0</v>
      </c>
      <c r="O20" s="60"/>
      <c r="P20" s="60"/>
      <c r="Q20" s="60"/>
      <c r="R20" s="60" t="b">
        <f t="shared" si="2"/>
        <v>1</v>
      </c>
    </row>
    <row r="21" spans="1:18" ht="12.75" hidden="1">
      <c r="A21" s="59"/>
      <c r="B21" s="53"/>
      <c r="C21" s="54"/>
      <c r="D21" s="54"/>
      <c r="E21" s="233"/>
      <c r="F21" s="233"/>
      <c r="G21" s="256"/>
      <c r="H21" s="256"/>
      <c r="I21" s="56"/>
      <c r="J21" s="248"/>
      <c r="K21" s="71">
        <f t="shared" si="0"/>
      </c>
      <c r="L21" s="58"/>
      <c r="M21" s="59"/>
      <c r="N21" s="60" t="b">
        <f t="shared" si="1"/>
        <v>0</v>
      </c>
      <c r="O21" s="60"/>
      <c r="P21" s="60"/>
      <c r="Q21" s="60"/>
      <c r="R21" s="60" t="b">
        <f t="shared" si="2"/>
        <v>1</v>
      </c>
    </row>
    <row r="22" spans="1:18" ht="12.75" hidden="1">
      <c r="A22" s="59"/>
      <c r="B22" s="53"/>
      <c r="C22" s="54"/>
      <c r="D22" s="54"/>
      <c r="E22" s="233"/>
      <c r="F22" s="233"/>
      <c r="G22" s="256"/>
      <c r="H22" s="256"/>
      <c r="I22" s="56"/>
      <c r="J22" s="248"/>
      <c r="K22" s="71">
        <f t="shared" si="0"/>
      </c>
      <c r="L22" s="58"/>
      <c r="M22" s="59"/>
      <c r="N22" s="60" t="b">
        <f t="shared" si="1"/>
        <v>0</v>
      </c>
      <c r="O22" s="60"/>
      <c r="P22" s="60"/>
      <c r="Q22" s="60"/>
      <c r="R22" s="60" t="b">
        <f t="shared" si="2"/>
        <v>1</v>
      </c>
    </row>
    <row r="23" spans="1:18" ht="12.75" hidden="1">
      <c r="A23" s="59"/>
      <c r="B23" s="53"/>
      <c r="C23" s="54"/>
      <c r="D23" s="54"/>
      <c r="E23" s="233"/>
      <c r="F23" s="233"/>
      <c r="G23" s="256"/>
      <c r="H23" s="256"/>
      <c r="I23" s="56"/>
      <c r="J23" s="248"/>
      <c r="K23" s="71">
        <f t="shared" si="0"/>
      </c>
      <c r="L23" s="58"/>
      <c r="M23" s="59"/>
      <c r="N23" s="60" t="b">
        <f t="shared" si="1"/>
        <v>0</v>
      </c>
      <c r="O23" s="60"/>
      <c r="P23" s="60"/>
      <c r="Q23" s="60"/>
      <c r="R23" s="60" t="b">
        <f t="shared" si="2"/>
        <v>1</v>
      </c>
    </row>
    <row r="24" spans="1:18" ht="12.75" hidden="1">
      <c r="A24" s="59"/>
      <c r="B24" s="53"/>
      <c r="C24" s="54"/>
      <c r="D24" s="54"/>
      <c r="E24" s="233"/>
      <c r="F24" s="233"/>
      <c r="G24" s="256"/>
      <c r="H24" s="256"/>
      <c r="I24" s="56"/>
      <c r="J24" s="248"/>
      <c r="K24" s="71">
        <f t="shared" si="0"/>
      </c>
      <c r="L24" s="58"/>
      <c r="M24" s="59"/>
      <c r="N24" s="60" t="b">
        <f t="shared" si="1"/>
        <v>0</v>
      </c>
      <c r="O24" s="60"/>
      <c r="P24" s="60"/>
      <c r="Q24" s="60"/>
      <c r="R24" s="60" t="b">
        <f t="shared" si="2"/>
        <v>1</v>
      </c>
    </row>
    <row r="25" spans="1:18" ht="12.75" hidden="1">
      <c r="A25" s="59"/>
      <c r="B25" s="53"/>
      <c r="C25" s="54"/>
      <c r="D25" s="54"/>
      <c r="E25" s="233"/>
      <c r="F25" s="233"/>
      <c r="G25" s="256"/>
      <c r="H25" s="256"/>
      <c r="I25" s="56"/>
      <c r="J25" s="248"/>
      <c r="K25" s="71">
        <f t="shared" si="0"/>
      </c>
      <c r="L25" s="58"/>
      <c r="M25" s="59"/>
      <c r="N25" s="60" t="b">
        <f t="shared" si="1"/>
        <v>0</v>
      </c>
      <c r="O25" s="60"/>
      <c r="P25" s="60"/>
      <c r="Q25" s="60"/>
      <c r="R25" s="60" t="b">
        <f t="shared" si="2"/>
        <v>1</v>
      </c>
    </row>
    <row r="26" spans="1:18" ht="12.75" hidden="1">
      <c r="A26" s="59"/>
      <c r="B26" s="53"/>
      <c r="C26" s="54"/>
      <c r="D26" s="54"/>
      <c r="E26" s="233"/>
      <c r="F26" s="233"/>
      <c r="G26" s="256"/>
      <c r="H26" s="256"/>
      <c r="I26" s="56"/>
      <c r="J26" s="248"/>
      <c r="K26" s="71">
        <f t="shared" si="0"/>
      </c>
      <c r="L26" s="58"/>
      <c r="M26" s="59"/>
      <c r="N26" s="60" t="b">
        <f t="shared" si="1"/>
        <v>0</v>
      </c>
      <c r="O26" s="60"/>
      <c r="P26" s="60"/>
      <c r="Q26" s="60"/>
      <c r="R26" s="60" t="b">
        <f t="shared" si="2"/>
        <v>1</v>
      </c>
    </row>
    <row r="27" spans="1:18" ht="12.75" hidden="1">
      <c r="A27" s="59"/>
      <c r="B27" s="53"/>
      <c r="C27" s="54"/>
      <c r="D27" s="54"/>
      <c r="E27" s="233"/>
      <c r="F27" s="233"/>
      <c r="G27" s="256"/>
      <c r="H27" s="256"/>
      <c r="I27" s="56"/>
      <c r="J27" s="248"/>
      <c r="K27" s="71">
        <f t="shared" si="0"/>
      </c>
      <c r="L27" s="58"/>
      <c r="M27" s="59"/>
      <c r="N27" s="60" t="b">
        <f t="shared" si="1"/>
        <v>0</v>
      </c>
      <c r="O27" s="60"/>
      <c r="P27" s="60"/>
      <c r="Q27" s="60"/>
      <c r="R27" s="60" t="b">
        <f t="shared" si="2"/>
        <v>1</v>
      </c>
    </row>
    <row r="28" spans="1:18" ht="12.75" hidden="1">
      <c r="A28" s="59"/>
      <c r="B28" s="53"/>
      <c r="C28" s="54"/>
      <c r="D28" s="54"/>
      <c r="E28" s="233"/>
      <c r="F28" s="233"/>
      <c r="G28" s="256"/>
      <c r="H28" s="256"/>
      <c r="I28" s="56"/>
      <c r="J28" s="248"/>
      <c r="K28" s="71">
        <f t="shared" si="0"/>
      </c>
      <c r="L28" s="58"/>
      <c r="M28" s="59"/>
      <c r="N28" s="60" t="b">
        <f t="shared" si="1"/>
        <v>0</v>
      </c>
      <c r="O28" s="60"/>
      <c r="P28" s="60"/>
      <c r="Q28" s="60"/>
      <c r="R28" s="60" t="b">
        <f t="shared" si="2"/>
        <v>1</v>
      </c>
    </row>
    <row r="29" spans="1:18" ht="12.75" hidden="1">
      <c r="A29" s="59"/>
      <c r="B29" s="53"/>
      <c r="C29" s="54"/>
      <c r="D29" s="54"/>
      <c r="E29" s="233"/>
      <c r="F29" s="233"/>
      <c r="G29" s="256"/>
      <c r="H29" s="256"/>
      <c r="I29" s="56"/>
      <c r="J29" s="248"/>
      <c r="K29" s="71">
        <f t="shared" si="0"/>
      </c>
      <c r="L29" s="58"/>
      <c r="M29" s="59"/>
      <c r="N29" s="60" t="b">
        <f t="shared" si="1"/>
        <v>0</v>
      </c>
      <c r="O29" s="60"/>
      <c r="P29" s="60"/>
      <c r="Q29" s="60"/>
      <c r="R29" s="60" t="b">
        <f t="shared" si="2"/>
        <v>1</v>
      </c>
    </row>
    <row r="30" spans="1:18" ht="12.75" hidden="1">
      <c r="A30" s="59"/>
      <c r="B30" s="53"/>
      <c r="C30" s="54"/>
      <c r="D30" s="54"/>
      <c r="E30" s="233"/>
      <c r="F30" s="233"/>
      <c r="G30" s="256"/>
      <c r="H30" s="256"/>
      <c r="I30" s="56"/>
      <c r="J30" s="248"/>
      <c r="K30" s="71">
        <f t="shared" si="0"/>
      </c>
      <c r="L30" s="58"/>
      <c r="M30" s="59"/>
      <c r="N30" s="60" t="b">
        <f t="shared" si="1"/>
        <v>0</v>
      </c>
      <c r="O30" s="60"/>
      <c r="P30" s="60"/>
      <c r="Q30" s="60"/>
      <c r="R30" s="60" t="b">
        <f t="shared" si="2"/>
        <v>1</v>
      </c>
    </row>
    <row r="31" spans="1:18" ht="12.75" hidden="1">
      <c r="A31" s="59"/>
      <c r="B31" s="53"/>
      <c r="C31" s="54"/>
      <c r="D31" s="54"/>
      <c r="E31" s="233"/>
      <c r="F31" s="233"/>
      <c r="G31" s="256"/>
      <c r="H31" s="256"/>
      <c r="I31" s="56"/>
      <c r="J31" s="248"/>
      <c r="K31" s="71">
        <f t="shared" si="0"/>
      </c>
      <c r="L31" s="58"/>
      <c r="M31" s="59"/>
      <c r="N31" s="60" t="b">
        <f t="shared" si="1"/>
        <v>0</v>
      </c>
      <c r="O31" s="60"/>
      <c r="P31" s="60"/>
      <c r="Q31" s="60"/>
      <c r="R31" s="60" t="b">
        <f t="shared" si="2"/>
        <v>1</v>
      </c>
    </row>
    <row r="32" spans="1:18" ht="12.75" hidden="1">
      <c r="A32" s="59"/>
      <c r="B32" s="53"/>
      <c r="C32" s="54"/>
      <c r="D32" s="54"/>
      <c r="E32" s="233"/>
      <c r="F32" s="233"/>
      <c r="G32" s="256"/>
      <c r="H32" s="256"/>
      <c r="I32" s="56"/>
      <c r="J32" s="248"/>
      <c r="K32" s="71">
        <f t="shared" si="0"/>
      </c>
      <c r="L32" s="58"/>
      <c r="M32" s="59"/>
      <c r="N32" s="60" t="b">
        <f t="shared" si="1"/>
        <v>0</v>
      </c>
      <c r="O32" s="60"/>
      <c r="P32" s="60"/>
      <c r="Q32" s="60"/>
      <c r="R32" s="60" t="b">
        <f t="shared" si="2"/>
        <v>1</v>
      </c>
    </row>
    <row r="33" spans="1:18" ht="12.75" hidden="1">
      <c r="A33" s="59"/>
      <c r="B33" s="53"/>
      <c r="C33" s="54"/>
      <c r="D33" s="54"/>
      <c r="E33" s="233"/>
      <c r="F33" s="233"/>
      <c r="G33" s="256"/>
      <c r="H33" s="256"/>
      <c r="I33" s="56"/>
      <c r="J33" s="248"/>
      <c r="K33" s="71">
        <f t="shared" si="0"/>
      </c>
      <c r="L33" s="58"/>
      <c r="M33" s="59"/>
      <c r="N33" s="60" t="b">
        <f t="shared" si="1"/>
        <v>0</v>
      </c>
      <c r="O33" s="60"/>
      <c r="P33" s="60"/>
      <c r="Q33" s="60"/>
      <c r="R33" s="60" t="b">
        <f t="shared" si="2"/>
        <v>1</v>
      </c>
    </row>
    <row r="34" spans="1:18" ht="12.75" hidden="1">
      <c r="A34" s="59"/>
      <c r="B34" s="53"/>
      <c r="C34" s="54"/>
      <c r="D34" s="54"/>
      <c r="E34" s="233"/>
      <c r="F34" s="233"/>
      <c r="G34" s="256"/>
      <c r="H34" s="256"/>
      <c r="I34" s="56"/>
      <c r="J34" s="248"/>
      <c r="K34" s="71">
        <f t="shared" si="0"/>
      </c>
      <c r="L34" s="58"/>
      <c r="M34" s="59"/>
      <c r="N34" s="60" t="b">
        <f t="shared" si="1"/>
        <v>0</v>
      </c>
      <c r="O34" s="60"/>
      <c r="P34" s="60"/>
      <c r="Q34" s="60"/>
      <c r="R34" s="60" t="b">
        <f t="shared" si="2"/>
        <v>1</v>
      </c>
    </row>
    <row r="35" spans="1:18" ht="12.75" hidden="1">
      <c r="A35" s="59"/>
      <c r="B35" s="53"/>
      <c r="C35" s="54"/>
      <c r="D35" s="54"/>
      <c r="E35" s="233"/>
      <c r="F35" s="233"/>
      <c r="G35" s="256"/>
      <c r="H35" s="256"/>
      <c r="I35" s="56"/>
      <c r="J35" s="248"/>
      <c r="K35" s="71">
        <f t="shared" si="0"/>
      </c>
      <c r="L35" s="58"/>
      <c r="M35" s="59"/>
      <c r="N35" s="60" t="b">
        <f t="shared" si="1"/>
        <v>0</v>
      </c>
      <c r="O35" s="60"/>
      <c r="P35" s="60"/>
      <c r="Q35" s="60"/>
      <c r="R35" s="60" t="b">
        <f t="shared" si="2"/>
        <v>1</v>
      </c>
    </row>
    <row r="36" spans="1:18" ht="12.75" hidden="1">
      <c r="A36" s="59"/>
      <c r="B36" s="53"/>
      <c r="C36" s="54"/>
      <c r="D36" s="54"/>
      <c r="E36" s="233"/>
      <c r="F36" s="233"/>
      <c r="G36" s="256"/>
      <c r="H36" s="256"/>
      <c r="I36" s="56"/>
      <c r="J36" s="248"/>
      <c r="K36" s="71">
        <f t="shared" si="0"/>
      </c>
      <c r="L36" s="58"/>
      <c r="M36" s="59"/>
      <c r="N36" s="60" t="b">
        <f t="shared" si="1"/>
        <v>0</v>
      </c>
      <c r="O36" s="60"/>
      <c r="P36" s="60"/>
      <c r="Q36" s="60"/>
      <c r="R36" s="60" t="b">
        <f t="shared" si="2"/>
        <v>1</v>
      </c>
    </row>
    <row r="37" spans="1:18" ht="12.75" hidden="1">
      <c r="A37" s="59"/>
      <c r="B37" s="53"/>
      <c r="C37" s="54"/>
      <c r="D37" s="54"/>
      <c r="E37" s="233"/>
      <c r="F37" s="233"/>
      <c r="G37" s="256"/>
      <c r="H37" s="256"/>
      <c r="I37" s="56"/>
      <c r="J37" s="248"/>
      <c r="K37" s="71">
        <f t="shared" si="0"/>
      </c>
      <c r="L37" s="58"/>
      <c r="M37" s="59"/>
      <c r="N37" s="60" t="b">
        <f t="shared" si="1"/>
        <v>0</v>
      </c>
      <c r="O37" s="60"/>
      <c r="P37" s="60"/>
      <c r="Q37" s="60"/>
      <c r="R37" s="60" t="b">
        <f t="shared" si="2"/>
        <v>1</v>
      </c>
    </row>
    <row r="38" spans="1:18" ht="12.75" hidden="1">
      <c r="A38" s="59"/>
      <c r="B38" s="53"/>
      <c r="C38" s="54"/>
      <c r="D38" s="54"/>
      <c r="E38" s="233"/>
      <c r="F38" s="233"/>
      <c r="G38" s="256"/>
      <c r="H38" s="256"/>
      <c r="I38" s="56"/>
      <c r="J38" s="248"/>
      <c r="K38" s="71">
        <f t="shared" si="0"/>
      </c>
      <c r="L38" s="58"/>
      <c r="M38" s="59"/>
      <c r="N38" s="60" t="b">
        <f t="shared" si="1"/>
        <v>0</v>
      </c>
      <c r="O38" s="60"/>
      <c r="P38" s="60"/>
      <c r="Q38" s="60"/>
      <c r="R38" s="60" t="b">
        <f t="shared" si="2"/>
        <v>1</v>
      </c>
    </row>
    <row r="39" spans="1:18" ht="12.75" hidden="1">
      <c r="A39" s="59"/>
      <c r="B39" s="53"/>
      <c r="C39" s="54"/>
      <c r="D39" s="54"/>
      <c r="E39" s="233"/>
      <c r="F39" s="233"/>
      <c r="G39" s="256"/>
      <c r="H39" s="256"/>
      <c r="I39" s="56"/>
      <c r="J39" s="248"/>
      <c r="K39" s="71">
        <f t="shared" si="0"/>
      </c>
      <c r="L39" s="58"/>
      <c r="M39" s="59"/>
      <c r="N39" s="60" t="b">
        <f t="shared" si="1"/>
        <v>0</v>
      </c>
      <c r="O39" s="60"/>
      <c r="P39" s="60"/>
      <c r="Q39" s="60"/>
      <c r="R39" s="60" t="b">
        <f t="shared" si="2"/>
        <v>1</v>
      </c>
    </row>
    <row r="40" spans="1:18" ht="12.75" hidden="1">
      <c r="A40" s="59"/>
      <c r="B40" s="53"/>
      <c r="C40" s="54"/>
      <c r="D40" s="54"/>
      <c r="E40" s="233"/>
      <c r="F40" s="233"/>
      <c r="G40" s="256"/>
      <c r="H40" s="256"/>
      <c r="I40" s="56"/>
      <c r="J40" s="248"/>
      <c r="K40" s="71">
        <f t="shared" si="0"/>
      </c>
      <c r="L40" s="58"/>
      <c r="M40" s="59"/>
      <c r="N40" s="60" t="b">
        <f t="shared" si="1"/>
        <v>0</v>
      </c>
      <c r="O40" s="60"/>
      <c r="P40" s="60"/>
      <c r="Q40" s="60"/>
      <c r="R40" s="60" t="b">
        <f t="shared" si="2"/>
        <v>1</v>
      </c>
    </row>
    <row r="41" spans="1:18" ht="12.75" hidden="1">
      <c r="A41" s="59"/>
      <c r="B41" s="53"/>
      <c r="C41" s="54"/>
      <c r="D41" s="54"/>
      <c r="E41" s="233"/>
      <c r="F41" s="233"/>
      <c r="G41" s="256"/>
      <c r="H41" s="256"/>
      <c r="I41" s="56"/>
      <c r="J41" s="248"/>
      <c r="K41" s="71">
        <f t="shared" si="0"/>
      </c>
      <c r="L41" s="58"/>
      <c r="M41" s="59"/>
      <c r="N41" s="60" t="b">
        <f t="shared" si="1"/>
        <v>0</v>
      </c>
      <c r="O41" s="60"/>
      <c r="P41" s="60"/>
      <c r="Q41" s="60"/>
      <c r="R41" s="60" t="b">
        <f t="shared" si="2"/>
        <v>1</v>
      </c>
    </row>
    <row r="42" spans="1:18" ht="12.75" hidden="1">
      <c r="A42" s="59"/>
      <c r="B42" s="53"/>
      <c r="C42" s="54"/>
      <c r="D42" s="54"/>
      <c r="E42" s="233"/>
      <c r="F42" s="233"/>
      <c r="G42" s="256"/>
      <c r="H42" s="256"/>
      <c r="I42" s="56"/>
      <c r="J42" s="248"/>
      <c r="K42" s="71">
        <f t="shared" si="0"/>
      </c>
      <c r="L42" s="58"/>
      <c r="M42" s="59"/>
      <c r="N42" s="60" t="b">
        <f t="shared" si="1"/>
        <v>0</v>
      </c>
      <c r="O42" s="60"/>
      <c r="P42" s="60"/>
      <c r="Q42" s="60"/>
      <c r="R42" s="60" t="b">
        <f t="shared" si="2"/>
        <v>1</v>
      </c>
    </row>
    <row r="43" spans="1:18" ht="12.75" hidden="1">
      <c r="A43" s="59"/>
      <c r="B43" s="53"/>
      <c r="C43" s="54"/>
      <c r="D43" s="54"/>
      <c r="E43" s="233"/>
      <c r="F43" s="233"/>
      <c r="G43" s="256"/>
      <c r="H43" s="256"/>
      <c r="I43" s="56"/>
      <c r="J43" s="248"/>
      <c r="K43" s="71">
        <f t="shared" si="0"/>
      </c>
      <c r="L43" s="58"/>
      <c r="M43" s="59"/>
      <c r="N43" s="60" t="b">
        <f t="shared" si="1"/>
        <v>0</v>
      </c>
      <c r="O43" s="60"/>
      <c r="P43" s="60"/>
      <c r="Q43" s="60"/>
      <c r="R43" s="60" t="b">
        <f t="shared" si="2"/>
        <v>1</v>
      </c>
    </row>
    <row r="44" spans="1:18" ht="12.75" hidden="1">
      <c r="A44" s="59"/>
      <c r="B44" s="53"/>
      <c r="C44" s="54"/>
      <c r="D44" s="54"/>
      <c r="E44" s="233"/>
      <c r="F44" s="233"/>
      <c r="G44" s="256"/>
      <c r="H44" s="256"/>
      <c r="I44" s="56"/>
      <c r="J44" s="248"/>
      <c r="K44" s="71">
        <f t="shared" si="0"/>
      </c>
      <c r="L44" s="58"/>
      <c r="M44" s="59"/>
      <c r="N44" s="60" t="b">
        <f t="shared" si="1"/>
        <v>0</v>
      </c>
      <c r="O44" s="60"/>
      <c r="P44" s="60"/>
      <c r="Q44" s="60"/>
      <c r="R44" s="60" t="b">
        <f t="shared" si="2"/>
        <v>1</v>
      </c>
    </row>
    <row r="45" spans="1:18" ht="12.75" hidden="1">
      <c r="A45" s="59"/>
      <c r="B45" s="53"/>
      <c r="C45" s="54"/>
      <c r="D45" s="54"/>
      <c r="E45" s="233"/>
      <c r="F45" s="233"/>
      <c r="G45" s="256"/>
      <c r="H45" s="256"/>
      <c r="I45" s="56"/>
      <c r="J45" s="248"/>
      <c r="K45" s="71">
        <f t="shared" si="0"/>
      </c>
      <c r="L45" s="58"/>
      <c r="M45" s="59"/>
      <c r="N45" s="60" t="b">
        <f t="shared" si="1"/>
        <v>0</v>
      </c>
      <c r="O45" s="60"/>
      <c r="P45" s="60"/>
      <c r="Q45" s="60"/>
      <c r="R45" s="60" t="b">
        <f t="shared" si="2"/>
        <v>1</v>
      </c>
    </row>
    <row r="46" spans="1:18" ht="12.75" hidden="1">
      <c r="A46" s="59"/>
      <c r="B46" s="53"/>
      <c r="C46" s="54"/>
      <c r="D46" s="54"/>
      <c r="E46" s="233"/>
      <c r="F46" s="233"/>
      <c r="G46" s="256"/>
      <c r="H46" s="256"/>
      <c r="I46" s="56"/>
      <c r="J46" s="248"/>
      <c r="K46" s="71">
        <f t="shared" si="0"/>
      </c>
      <c r="L46" s="58"/>
      <c r="M46" s="59"/>
      <c r="N46" s="60" t="b">
        <f t="shared" si="1"/>
        <v>0</v>
      </c>
      <c r="O46" s="60"/>
      <c r="P46" s="60"/>
      <c r="Q46" s="60"/>
      <c r="R46" s="60" t="b">
        <f t="shared" si="2"/>
        <v>1</v>
      </c>
    </row>
    <row r="47" spans="1:18" ht="12.75" hidden="1">
      <c r="A47" s="59"/>
      <c r="B47" s="53"/>
      <c r="C47" s="54"/>
      <c r="D47" s="54"/>
      <c r="E47" s="233"/>
      <c r="F47" s="233"/>
      <c r="G47" s="256"/>
      <c r="H47" s="256"/>
      <c r="I47" s="56"/>
      <c r="J47" s="248"/>
      <c r="K47" s="71">
        <f t="shared" si="0"/>
      </c>
      <c r="L47" s="58"/>
      <c r="M47" s="59"/>
      <c r="N47" s="60" t="b">
        <f t="shared" si="1"/>
        <v>0</v>
      </c>
      <c r="O47" s="60"/>
      <c r="P47" s="60"/>
      <c r="Q47" s="60"/>
      <c r="R47" s="60" t="b">
        <f t="shared" si="2"/>
        <v>1</v>
      </c>
    </row>
    <row r="48" spans="1:18" ht="12.75" hidden="1">
      <c r="A48" s="59"/>
      <c r="B48" s="53"/>
      <c r="C48" s="54"/>
      <c r="D48" s="54"/>
      <c r="E48" s="233"/>
      <c r="F48" s="233"/>
      <c r="G48" s="256"/>
      <c r="H48" s="256"/>
      <c r="I48" s="56"/>
      <c r="J48" s="248"/>
      <c r="K48" s="71">
        <f t="shared" si="0"/>
      </c>
      <c r="L48" s="58"/>
      <c r="M48" s="59"/>
      <c r="N48" s="60" t="b">
        <f t="shared" si="1"/>
        <v>0</v>
      </c>
      <c r="O48" s="60"/>
      <c r="P48" s="60"/>
      <c r="Q48" s="60"/>
      <c r="R48" s="60" t="b">
        <f t="shared" si="2"/>
        <v>1</v>
      </c>
    </row>
    <row r="49" spans="1:18" ht="12.75" hidden="1">
      <c r="A49" s="59"/>
      <c r="B49" s="53"/>
      <c r="C49" s="54"/>
      <c r="D49" s="54"/>
      <c r="E49" s="233"/>
      <c r="F49" s="233"/>
      <c r="G49" s="256"/>
      <c r="H49" s="256"/>
      <c r="I49" s="56"/>
      <c r="J49" s="248"/>
      <c r="K49" s="71">
        <f aca="true" t="shared" si="3" ref="K49:K80">IF(OR(J49&lt;&gt;"",J49&lt;&gt;0),ROUND(((G49+H49)/J49),2),"")</f>
      </c>
      <c r="L49" s="58"/>
      <c r="M49" s="59"/>
      <c r="N49" s="60" t="b">
        <f aca="true" t="shared" si="4" ref="N49:N85">AND(OR(B49="",C49="",D49="",E49="",F49="",G49="",H49="",I49="",J49=""),B49&amp;C49&amp;D49&amp;E49&amp;F49&amp;G49&amp;H49&amp;I49&amp;J49&amp;L49&lt;&gt;"")</f>
        <v>0</v>
      </c>
      <c r="O49" s="60"/>
      <c r="P49" s="60"/>
      <c r="Q49" s="60"/>
      <c r="R49" s="60" t="b">
        <f t="shared" si="2"/>
        <v>1</v>
      </c>
    </row>
    <row r="50" spans="1:18" ht="12.75" hidden="1">
      <c r="A50" s="59"/>
      <c r="B50" s="53"/>
      <c r="C50" s="54"/>
      <c r="D50" s="54"/>
      <c r="E50" s="233"/>
      <c r="F50" s="233"/>
      <c r="G50" s="256"/>
      <c r="H50" s="256"/>
      <c r="I50" s="56"/>
      <c r="J50" s="248"/>
      <c r="K50" s="71">
        <f t="shared" si="3"/>
      </c>
      <c r="L50" s="58"/>
      <c r="M50" s="59"/>
      <c r="N50" s="60" t="b">
        <f t="shared" si="4"/>
        <v>0</v>
      </c>
      <c r="O50" s="60"/>
      <c r="P50" s="60"/>
      <c r="Q50" s="60"/>
      <c r="R50" s="60" t="b">
        <f aca="true" t="shared" si="5" ref="R50:R85">AND(B49="",NOT(N50))</f>
        <v>1</v>
      </c>
    </row>
    <row r="51" spans="1:18" ht="12.75" hidden="1">
      <c r="A51" s="59"/>
      <c r="B51" s="53"/>
      <c r="C51" s="54"/>
      <c r="D51" s="54"/>
      <c r="E51" s="233"/>
      <c r="F51" s="233"/>
      <c r="G51" s="256"/>
      <c r="H51" s="256"/>
      <c r="I51" s="56"/>
      <c r="J51" s="248"/>
      <c r="K51" s="71">
        <f t="shared" si="3"/>
      </c>
      <c r="L51" s="58"/>
      <c r="M51" s="59"/>
      <c r="N51" s="60" t="b">
        <f t="shared" si="4"/>
        <v>0</v>
      </c>
      <c r="O51" s="60"/>
      <c r="P51" s="60"/>
      <c r="Q51" s="60"/>
      <c r="R51" s="60" t="b">
        <f t="shared" si="5"/>
        <v>1</v>
      </c>
    </row>
    <row r="52" spans="1:18" ht="12.75" hidden="1">
      <c r="A52" s="59"/>
      <c r="B52" s="53"/>
      <c r="C52" s="54"/>
      <c r="D52" s="54"/>
      <c r="E52" s="233"/>
      <c r="F52" s="233"/>
      <c r="G52" s="256"/>
      <c r="H52" s="256"/>
      <c r="I52" s="56"/>
      <c r="J52" s="248"/>
      <c r="K52" s="71">
        <f t="shared" si="3"/>
      </c>
      <c r="L52" s="58"/>
      <c r="M52" s="59"/>
      <c r="N52" s="60" t="b">
        <f t="shared" si="4"/>
        <v>0</v>
      </c>
      <c r="O52" s="60"/>
      <c r="P52" s="60"/>
      <c r="Q52" s="60"/>
      <c r="R52" s="60" t="b">
        <f t="shared" si="5"/>
        <v>1</v>
      </c>
    </row>
    <row r="53" spans="1:18" ht="12.75" hidden="1">
      <c r="A53" s="59"/>
      <c r="B53" s="53"/>
      <c r="C53" s="54"/>
      <c r="D53" s="54"/>
      <c r="E53" s="233"/>
      <c r="F53" s="233"/>
      <c r="G53" s="256"/>
      <c r="H53" s="256"/>
      <c r="I53" s="56"/>
      <c r="J53" s="248"/>
      <c r="K53" s="71">
        <f t="shared" si="3"/>
      </c>
      <c r="L53" s="58"/>
      <c r="M53" s="59"/>
      <c r="N53" s="60" t="b">
        <f t="shared" si="4"/>
        <v>0</v>
      </c>
      <c r="O53" s="60"/>
      <c r="P53" s="60"/>
      <c r="Q53" s="60"/>
      <c r="R53" s="60" t="b">
        <f t="shared" si="5"/>
        <v>1</v>
      </c>
    </row>
    <row r="54" spans="1:18" ht="12.75" hidden="1">
      <c r="A54" s="59"/>
      <c r="B54" s="53"/>
      <c r="C54" s="54"/>
      <c r="D54" s="54"/>
      <c r="E54" s="233"/>
      <c r="F54" s="233"/>
      <c r="G54" s="256"/>
      <c r="H54" s="256"/>
      <c r="I54" s="56"/>
      <c r="J54" s="248"/>
      <c r="K54" s="71">
        <f t="shared" si="3"/>
      </c>
      <c r="L54" s="58"/>
      <c r="M54" s="59"/>
      <c r="N54" s="60" t="b">
        <f t="shared" si="4"/>
        <v>0</v>
      </c>
      <c r="O54" s="60"/>
      <c r="P54" s="60"/>
      <c r="Q54" s="60"/>
      <c r="R54" s="60" t="b">
        <f t="shared" si="5"/>
        <v>1</v>
      </c>
    </row>
    <row r="55" spans="1:18" ht="12.75" hidden="1">
      <c r="A55" s="59"/>
      <c r="B55" s="53"/>
      <c r="C55" s="54"/>
      <c r="D55" s="54"/>
      <c r="E55" s="233"/>
      <c r="F55" s="233"/>
      <c r="G55" s="256"/>
      <c r="H55" s="256"/>
      <c r="I55" s="56"/>
      <c r="J55" s="248"/>
      <c r="K55" s="71">
        <f t="shared" si="3"/>
      </c>
      <c r="L55" s="58"/>
      <c r="M55" s="59"/>
      <c r="N55" s="60" t="b">
        <f t="shared" si="4"/>
        <v>0</v>
      </c>
      <c r="O55" s="60"/>
      <c r="P55" s="60"/>
      <c r="Q55" s="60"/>
      <c r="R55" s="60" t="b">
        <f t="shared" si="5"/>
        <v>1</v>
      </c>
    </row>
    <row r="56" spans="1:18" ht="12.75" hidden="1">
      <c r="A56" s="59"/>
      <c r="B56" s="53"/>
      <c r="C56" s="54"/>
      <c r="D56" s="54"/>
      <c r="E56" s="233"/>
      <c r="F56" s="233"/>
      <c r="G56" s="256"/>
      <c r="H56" s="256"/>
      <c r="I56" s="56"/>
      <c r="J56" s="248"/>
      <c r="K56" s="71">
        <f t="shared" si="3"/>
      </c>
      <c r="L56" s="58"/>
      <c r="M56" s="59"/>
      <c r="N56" s="60" t="b">
        <f t="shared" si="4"/>
        <v>0</v>
      </c>
      <c r="O56" s="60"/>
      <c r="P56" s="60"/>
      <c r="Q56" s="60"/>
      <c r="R56" s="60" t="b">
        <f t="shared" si="5"/>
        <v>1</v>
      </c>
    </row>
    <row r="57" spans="1:18" ht="12.75" hidden="1">
      <c r="A57" s="59"/>
      <c r="B57" s="53"/>
      <c r="C57" s="54"/>
      <c r="D57" s="54"/>
      <c r="E57" s="233"/>
      <c r="F57" s="233"/>
      <c r="G57" s="256"/>
      <c r="H57" s="256"/>
      <c r="I57" s="56"/>
      <c r="J57" s="248"/>
      <c r="K57" s="71">
        <f t="shared" si="3"/>
      </c>
      <c r="L57" s="58"/>
      <c r="M57" s="59"/>
      <c r="N57" s="60" t="b">
        <f t="shared" si="4"/>
        <v>0</v>
      </c>
      <c r="O57" s="60"/>
      <c r="P57" s="60"/>
      <c r="Q57" s="60"/>
      <c r="R57" s="60" t="b">
        <f t="shared" si="5"/>
        <v>1</v>
      </c>
    </row>
    <row r="58" spans="1:18" ht="12.75" hidden="1">
      <c r="A58" s="59"/>
      <c r="B58" s="53"/>
      <c r="C58" s="54"/>
      <c r="D58" s="54"/>
      <c r="E58" s="233"/>
      <c r="F58" s="233"/>
      <c r="G58" s="256"/>
      <c r="H58" s="256"/>
      <c r="I58" s="56"/>
      <c r="J58" s="248"/>
      <c r="K58" s="71">
        <f t="shared" si="3"/>
      </c>
      <c r="L58" s="58"/>
      <c r="M58" s="59"/>
      <c r="N58" s="60" t="b">
        <f t="shared" si="4"/>
        <v>0</v>
      </c>
      <c r="O58" s="60"/>
      <c r="P58" s="60"/>
      <c r="Q58" s="60"/>
      <c r="R58" s="60" t="b">
        <f t="shared" si="5"/>
        <v>1</v>
      </c>
    </row>
    <row r="59" spans="1:18" ht="12.75" hidden="1">
      <c r="A59" s="59"/>
      <c r="B59" s="53"/>
      <c r="C59" s="54"/>
      <c r="D59" s="54"/>
      <c r="E59" s="233"/>
      <c r="F59" s="233"/>
      <c r="G59" s="256"/>
      <c r="H59" s="256"/>
      <c r="I59" s="56"/>
      <c r="J59" s="248"/>
      <c r="K59" s="71">
        <f t="shared" si="3"/>
      </c>
      <c r="L59" s="58"/>
      <c r="M59" s="59"/>
      <c r="N59" s="60" t="b">
        <f t="shared" si="4"/>
        <v>0</v>
      </c>
      <c r="O59" s="60"/>
      <c r="P59" s="60"/>
      <c r="Q59" s="60"/>
      <c r="R59" s="60" t="b">
        <f t="shared" si="5"/>
        <v>1</v>
      </c>
    </row>
    <row r="60" spans="1:18" ht="12.75" hidden="1">
      <c r="A60" s="59"/>
      <c r="B60" s="53"/>
      <c r="C60" s="54"/>
      <c r="D60" s="54"/>
      <c r="E60" s="233"/>
      <c r="F60" s="233"/>
      <c r="G60" s="256"/>
      <c r="H60" s="256"/>
      <c r="I60" s="56"/>
      <c r="J60" s="248"/>
      <c r="K60" s="71">
        <f t="shared" si="3"/>
      </c>
      <c r="L60" s="58"/>
      <c r="M60" s="59"/>
      <c r="N60" s="60" t="b">
        <f t="shared" si="4"/>
        <v>0</v>
      </c>
      <c r="O60" s="60"/>
      <c r="P60" s="60"/>
      <c r="Q60" s="60"/>
      <c r="R60" s="60" t="b">
        <f t="shared" si="5"/>
        <v>1</v>
      </c>
    </row>
    <row r="61" spans="1:18" ht="12.75" hidden="1">
      <c r="A61" s="59"/>
      <c r="B61" s="53"/>
      <c r="C61" s="54"/>
      <c r="D61" s="54"/>
      <c r="E61" s="233"/>
      <c r="F61" s="233"/>
      <c r="G61" s="256"/>
      <c r="H61" s="256"/>
      <c r="I61" s="56"/>
      <c r="J61" s="248"/>
      <c r="K61" s="71">
        <f t="shared" si="3"/>
      </c>
      <c r="L61" s="58"/>
      <c r="M61" s="59"/>
      <c r="N61" s="60" t="b">
        <f t="shared" si="4"/>
        <v>0</v>
      </c>
      <c r="O61" s="60"/>
      <c r="P61" s="60"/>
      <c r="Q61" s="60"/>
      <c r="R61" s="60" t="b">
        <f t="shared" si="5"/>
        <v>1</v>
      </c>
    </row>
    <row r="62" spans="1:18" ht="12.75" hidden="1">
      <c r="A62" s="59"/>
      <c r="B62" s="53"/>
      <c r="C62" s="54"/>
      <c r="D62" s="54"/>
      <c r="E62" s="233"/>
      <c r="F62" s="233"/>
      <c r="G62" s="256"/>
      <c r="H62" s="256"/>
      <c r="I62" s="56"/>
      <c r="J62" s="248"/>
      <c r="K62" s="71">
        <f t="shared" si="3"/>
      </c>
      <c r="L62" s="58"/>
      <c r="M62" s="59"/>
      <c r="N62" s="60" t="b">
        <f t="shared" si="4"/>
        <v>0</v>
      </c>
      <c r="O62" s="60"/>
      <c r="P62" s="60"/>
      <c r="Q62" s="60"/>
      <c r="R62" s="60" t="b">
        <f t="shared" si="5"/>
        <v>1</v>
      </c>
    </row>
    <row r="63" spans="1:18" ht="12.75" hidden="1">
      <c r="A63" s="59"/>
      <c r="B63" s="53"/>
      <c r="C63" s="54"/>
      <c r="D63" s="54"/>
      <c r="E63" s="233"/>
      <c r="F63" s="233"/>
      <c r="G63" s="256"/>
      <c r="H63" s="256"/>
      <c r="I63" s="56"/>
      <c r="J63" s="248"/>
      <c r="K63" s="71">
        <f t="shared" si="3"/>
      </c>
      <c r="L63" s="58"/>
      <c r="M63" s="59"/>
      <c r="N63" s="60" t="b">
        <f t="shared" si="4"/>
        <v>0</v>
      </c>
      <c r="O63" s="60"/>
      <c r="P63" s="60"/>
      <c r="Q63" s="60"/>
      <c r="R63" s="60" t="b">
        <f t="shared" si="5"/>
        <v>1</v>
      </c>
    </row>
    <row r="64" spans="1:18" ht="12.75" hidden="1">
      <c r="A64" s="59"/>
      <c r="B64" s="53"/>
      <c r="C64" s="54"/>
      <c r="D64" s="54"/>
      <c r="E64" s="233"/>
      <c r="F64" s="233"/>
      <c r="G64" s="256"/>
      <c r="H64" s="256"/>
      <c r="I64" s="56"/>
      <c r="J64" s="248"/>
      <c r="K64" s="71">
        <f t="shared" si="3"/>
      </c>
      <c r="L64" s="58"/>
      <c r="M64" s="59"/>
      <c r="N64" s="60" t="b">
        <f t="shared" si="4"/>
        <v>0</v>
      </c>
      <c r="O64" s="60"/>
      <c r="P64" s="60"/>
      <c r="Q64" s="60"/>
      <c r="R64" s="60" t="b">
        <f t="shared" si="5"/>
        <v>1</v>
      </c>
    </row>
    <row r="65" spans="1:18" ht="12.75" hidden="1">
      <c r="A65" s="59"/>
      <c r="B65" s="53"/>
      <c r="C65" s="54"/>
      <c r="D65" s="54"/>
      <c r="E65" s="233"/>
      <c r="F65" s="233"/>
      <c r="G65" s="256"/>
      <c r="H65" s="256"/>
      <c r="I65" s="56"/>
      <c r="J65" s="248"/>
      <c r="K65" s="71">
        <f t="shared" si="3"/>
      </c>
      <c r="L65" s="58"/>
      <c r="M65" s="59"/>
      <c r="N65" s="60" t="b">
        <f t="shared" si="4"/>
        <v>0</v>
      </c>
      <c r="O65" s="60"/>
      <c r="P65" s="60"/>
      <c r="Q65" s="60"/>
      <c r="R65" s="60" t="b">
        <f t="shared" si="5"/>
        <v>1</v>
      </c>
    </row>
    <row r="66" spans="1:18" ht="12.75" hidden="1">
      <c r="A66" s="59"/>
      <c r="B66" s="53"/>
      <c r="C66" s="54"/>
      <c r="D66" s="54"/>
      <c r="E66" s="233"/>
      <c r="F66" s="233"/>
      <c r="G66" s="256"/>
      <c r="H66" s="256"/>
      <c r="I66" s="56"/>
      <c r="J66" s="248"/>
      <c r="K66" s="71">
        <f t="shared" si="3"/>
      </c>
      <c r="L66" s="58"/>
      <c r="M66" s="59"/>
      <c r="N66" s="60" t="b">
        <f t="shared" si="4"/>
        <v>0</v>
      </c>
      <c r="O66" s="60"/>
      <c r="P66" s="60"/>
      <c r="Q66" s="60"/>
      <c r="R66" s="60" t="b">
        <f t="shared" si="5"/>
        <v>1</v>
      </c>
    </row>
    <row r="67" spans="1:18" ht="12.75" hidden="1">
      <c r="A67" s="59"/>
      <c r="B67" s="53"/>
      <c r="C67" s="54"/>
      <c r="D67" s="54"/>
      <c r="E67" s="233"/>
      <c r="F67" s="233"/>
      <c r="G67" s="256"/>
      <c r="H67" s="256"/>
      <c r="I67" s="56"/>
      <c r="J67" s="248"/>
      <c r="K67" s="71">
        <f t="shared" si="3"/>
      </c>
      <c r="L67" s="58"/>
      <c r="M67" s="59"/>
      <c r="N67" s="60" t="b">
        <f t="shared" si="4"/>
        <v>0</v>
      </c>
      <c r="O67" s="60"/>
      <c r="P67" s="60"/>
      <c r="Q67" s="60"/>
      <c r="R67" s="60" t="b">
        <f t="shared" si="5"/>
        <v>1</v>
      </c>
    </row>
    <row r="68" spans="1:18" ht="12.75" hidden="1">
      <c r="A68" s="59"/>
      <c r="B68" s="53"/>
      <c r="C68" s="54"/>
      <c r="D68" s="54"/>
      <c r="E68" s="233"/>
      <c r="F68" s="233"/>
      <c r="G68" s="256"/>
      <c r="H68" s="256"/>
      <c r="I68" s="56"/>
      <c r="J68" s="248"/>
      <c r="K68" s="71">
        <f t="shared" si="3"/>
      </c>
      <c r="L68" s="58"/>
      <c r="M68" s="59"/>
      <c r="N68" s="60" t="b">
        <f t="shared" si="4"/>
        <v>0</v>
      </c>
      <c r="O68" s="60"/>
      <c r="P68" s="60"/>
      <c r="Q68" s="60"/>
      <c r="R68" s="60" t="b">
        <f t="shared" si="5"/>
        <v>1</v>
      </c>
    </row>
    <row r="69" spans="1:18" ht="12.75" hidden="1">
      <c r="A69" s="59"/>
      <c r="B69" s="53"/>
      <c r="C69" s="54"/>
      <c r="D69" s="54"/>
      <c r="E69" s="233"/>
      <c r="F69" s="233"/>
      <c r="G69" s="256"/>
      <c r="H69" s="256"/>
      <c r="I69" s="56"/>
      <c r="J69" s="248"/>
      <c r="K69" s="71">
        <f t="shared" si="3"/>
      </c>
      <c r="L69" s="58"/>
      <c r="M69" s="59"/>
      <c r="N69" s="60" t="b">
        <f t="shared" si="4"/>
        <v>0</v>
      </c>
      <c r="O69" s="60"/>
      <c r="P69" s="60"/>
      <c r="Q69" s="60"/>
      <c r="R69" s="60" t="b">
        <f t="shared" si="5"/>
        <v>1</v>
      </c>
    </row>
    <row r="70" spans="1:18" ht="12.75" hidden="1">
      <c r="A70" s="59"/>
      <c r="B70" s="53"/>
      <c r="C70" s="54"/>
      <c r="D70" s="54"/>
      <c r="E70" s="233"/>
      <c r="F70" s="233"/>
      <c r="G70" s="256"/>
      <c r="H70" s="256"/>
      <c r="I70" s="56"/>
      <c r="J70" s="248"/>
      <c r="K70" s="71">
        <f t="shared" si="3"/>
      </c>
      <c r="L70" s="58"/>
      <c r="M70" s="59"/>
      <c r="N70" s="60" t="b">
        <f t="shared" si="4"/>
        <v>0</v>
      </c>
      <c r="O70" s="60"/>
      <c r="P70" s="60"/>
      <c r="Q70" s="60"/>
      <c r="R70" s="60" t="b">
        <f t="shared" si="5"/>
        <v>1</v>
      </c>
    </row>
    <row r="71" spans="1:18" ht="12.75" hidden="1">
      <c r="A71" s="59"/>
      <c r="B71" s="53"/>
      <c r="C71" s="54"/>
      <c r="D71" s="54"/>
      <c r="E71" s="233"/>
      <c r="F71" s="233"/>
      <c r="G71" s="256"/>
      <c r="H71" s="256"/>
      <c r="I71" s="56"/>
      <c r="J71" s="248"/>
      <c r="K71" s="71">
        <f t="shared" si="3"/>
      </c>
      <c r="L71" s="58"/>
      <c r="M71" s="59"/>
      <c r="N71" s="60" t="b">
        <f t="shared" si="4"/>
        <v>0</v>
      </c>
      <c r="O71" s="60"/>
      <c r="P71" s="60"/>
      <c r="Q71" s="60"/>
      <c r="R71" s="60" t="b">
        <f t="shared" si="5"/>
        <v>1</v>
      </c>
    </row>
    <row r="72" spans="1:18" ht="12.75" hidden="1">
      <c r="A72" s="59"/>
      <c r="B72" s="53"/>
      <c r="C72" s="54"/>
      <c r="D72" s="54"/>
      <c r="E72" s="233"/>
      <c r="F72" s="233"/>
      <c r="G72" s="256"/>
      <c r="H72" s="256"/>
      <c r="I72" s="56"/>
      <c r="J72" s="248"/>
      <c r="K72" s="71">
        <f t="shared" si="3"/>
      </c>
      <c r="L72" s="58"/>
      <c r="M72" s="59"/>
      <c r="N72" s="60" t="b">
        <f t="shared" si="4"/>
        <v>0</v>
      </c>
      <c r="O72" s="60"/>
      <c r="P72" s="60"/>
      <c r="Q72" s="60"/>
      <c r="R72" s="60" t="b">
        <f t="shared" si="5"/>
        <v>1</v>
      </c>
    </row>
    <row r="73" spans="1:18" ht="12.75" hidden="1">
      <c r="A73" s="59"/>
      <c r="B73" s="53"/>
      <c r="C73" s="54"/>
      <c r="D73" s="54"/>
      <c r="E73" s="233"/>
      <c r="F73" s="233"/>
      <c r="G73" s="256"/>
      <c r="H73" s="256"/>
      <c r="I73" s="56"/>
      <c r="J73" s="248"/>
      <c r="K73" s="71">
        <f t="shared" si="3"/>
      </c>
      <c r="L73" s="58"/>
      <c r="M73" s="59"/>
      <c r="N73" s="60" t="b">
        <f t="shared" si="4"/>
        <v>0</v>
      </c>
      <c r="O73" s="60"/>
      <c r="P73" s="60"/>
      <c r="Q73" s="60"/>
      <c r="R73" s="60" t="b">
        <f t="shared" si="5"/>
        <v>1</v>
      </c>
    </row>
    <row r="74" spans="1:18" ht="12.75" hidden="1">
      <c r="A74" s="59"/>
      <c r="B74" s="53"/>
      <c r="C74" s="54"/>
      <c r="D74" s="54"/>
      <c r="E74" s="233"/>
      <c r="F74" s="233"/>
      <c r="G74" s="256"/>
      <c r="H74" s="256"/>
      <c r="I74" s="56"/>
      <c r="J74" s="248"/>
      <c r="K74" s="71">
        <f t="shared" si="3"/>
      </c>
      <c r="L74" s="58"/>
      <c r="M74" s="59"/>
      <c r="N74" s="60" t="b">
        <f t="shared" si="4"/>
        <v>0</v>
      </c>
      <c r="O74" s="60"/>
      <c r="P74" s="60"/>
      <c r="Q74" s="60"/>
      <c r="R74" s="60" t="b">
        <f t="shared" si="5"/>
        <v>1</v>
      </c>
    </row>
    <row r="75" spans="1:18" ht="12.75" hidden="1">
      <c r="A75" s="59"/>
      <c r="B75" s="53"/>
      <c r="C75" s="54"/>
      <c r="D75" s="54"/>
      <c r="E75" s="233"/>
      <c r="F75" s="233"/>
      <c r="G75" s="256"/>
      <c r="H75" s="256"/>
      <c r="I75" s="56"/>
      <c r="J75" s="248"/>
      <c r="K75" s="71">
        <f t="shared" si="3"/>
      </c>
      <c r="L75" s="58"/>
      <c r="M75" s="59"/>
      <c r="N75" s="60" t="b">
        <f t="shared" si="4"/>
        <v>0</v>
      </c>
      <c r="O75" s="60"/>
      <c r="P75" s="60"/>
      <c r="Q75" s="60"/>
      <c r="R75" s="60" t="b">
        <f t="shared" si="5"/>
        <v>1</v>
      </c>
    </row>
    <row r="76" spans="1:18" ht="12.75" hidden="1">
      <c r="A76" s="59"/>
      <c r="B76" s="53"/>
      <c r="C76" s="54"/>
      <c r="D76" s="54"/>
      <c r="E76" s="233"/>
      <c r="F76" s="233"/>
      <c r="G76" s="256"/>
      <c r="H76" s="256"/>
      <c r="I76" s="56"/>
      <c r="J76" s="248"/>
      <c r="K76" s="71">
        <f t="shared" si="3"/>
      </c>
      <c r="L76" s="58"/>
      <c r="M76" s="59"/>
      <c r="N76" s="60" t="b">
        <f t="shared" si="4"/>
        <v>0</v>
      </c>
      <c r="O76" s="60"/>
      <c r="P76" s="60"/>
      <c r="Q76" s="60"/>
      <c r="R76" s="60" t="b">
        <f t="shared" si="5"/>
        <v>1</v>
      </c>
    </row>
    <row r="77" spans="1:18" ht="12.75" hidden="1">
      <c r="A77" s="59"/>
      <c r="B77" s="53"/>
      <c r="C77" s="54"/>
      <c r="D77" s="54"/>
      <c r="E77" s="233"/>
      <c r="F77" s="233"/>
      <c r="G77" s="256"/>
      <c r="H77" s="256"/>
      <c r="I77" s="56"/>
      <c r="J77" s="248"/>
      <c r="K77" s="71">
        <f t="shared" si="3"/>
      </c>
      <c r="L77" s="58"/>
      <c r="M77" s="59"/>
      <c r="N77" s="60" t="b">
        <f t="shared" si="4"/>
        <v>0</v>
      </c>
      <c r="O77" s="60"/>
      <c r="P77" s="60"/>
      <c r="Q77" s="60"/>
      <c r="R77" s="60" t="b">
        <f t="shared" si="5"/>
        <v>1</v>
      </c>
    </row>
    <row r="78" spans="1:18" ht="12.75" hidden="1">
      <c r="A78" s="59"/>
      <c r="B78" s="53"/>
      <c r="C78" s="54"/>
      <c r="D78" s="54"/>
      <c r="E78" s="233"/>
      <c r="F78" s="233"/>
      <c r="G78" s="256"/>
      <c r="H78" s="256"/>
      <c r="I78" s="56"/>
      <c r="J78" s="248"/>
      <c r="K78" s="71">
        <f t="shared" si="3"/>
      </c>
      <c r="L78" s="58"/>
      <c r="M78" s="59"/>
      <c r="N78" s="60" t="b">
        <f t="shared" si="4"/>
        <v>0</v>
      </c>
      <c r="O78" s="60"/>
      <c r="P78" s="60"/>
      <c r="Q78" s="60"/>
      <c r="R78" s="60" t="b">
        <f t="shared" si="5"/>
        <v>1</v>
      </c>
    </row>
    <row r="79" spans="1:18" ht="12.75" hidden="1">
      <c r="A79" s="59"/>
      <c r="B79" s="53"/>
      <c r="C79" s="54"/>
      <c r="D79" s="54"/>
      <c r="E79" s="233"/>
      <c r="F79" s="233"/>
      <c r="G79" s="256"/>
      <c r="H79" s="256"/>
      <c r="I79" s="56"/>
      <c r="J79" s="248"/>
      <c r="K79" s="71">
        <f t="shared" si="3"/>
      </c>
      <c r="L79" s="58"/>
      <c r="M79" s="59"/>
      <c r="N79" s="60" t="b">
        <f t="shared" si="4"/>
        <v>0</v>
      </c>
      <c r="O79" s="60"/>
      <c r="P79" s="60"/>
      <c r="Q79" s="60"/>
      <c r="R79" s="60" t="b">
        <f t="shared" si="5"/>
        <v>1</v>
      </c>
    </row>
    <row r="80" spans="1:18" ht="12.75" hidden="1">
      <c r="A80" s="59"/>
      <c r="B80" s="53"/>
      <c r="C80" s="54"/>
      <c r="D80" s="54"/>
      <c r="E80" s="233"/>
      <c r="F80" s="233"/>
      <c r="G80" s="256"/>
      <c r="H80" s="256"/>
      <c r="I80" s="56"/>
      <c r="J80" s="248"/>
      <c r="K80" s="71">
        <f t="shared" si="3"/>
      </c>
      <c r="L80" s="58"/>
      <c r="M80" s="59"/>
      <c r="N80" s="60" t="b">
        <f t="shared" si="4"/>
        <v>0</v>
      </c>
      <c r="O80" s="60"/>
      <c r="P80" s="60"/>
      <c r="Q80" s="60"/>
      <c r="R80" s="60" t="b">
        <f t="shared" si="5"/>
        <v>1</v>
      </c>
    </row>
    <row r="81" spans="1:18" ht="12.75" hidden="1">
      <c r="A81" s="59"/>
      <c r="B81" s="53"/>
      <c r="C81" s="54"/>
      <c r="D81" s="54"/>
      <c r="E81" s="233"/>
      <c r="F81" s="233"/>
      <c r="G81" s="256"/>
      <c r="H81" s="256"/>
      <c r="I81" s="56"/>
      <c r="J81" s="248"/>
      <c r="K81" s="71">
        <f>IF(OR(J81&lt;&gt;"",J81&lt;&gt;0),ROUND(((G81+H81)/J81),2),"")</f>
      </c>
      <c r="L81" s="58"/>
      <c r="M81" s="59"/>
      <c r="N81" s="60" t="b">
        <f t="shared" si="4"/>
        <v>0</v>
      </c>
      <c r="O81" s="60"/>
      <c r="P81" s="60"/>
      <c r="Q81" s="60"/>
      <c r="R81" s="60" t="b">
        <f t="shared" si="5"/>
        <v>1</v>
      </c>
    </row>
    <row r="82" spans="1:18" ht="12.75" hidden="1">
      <c r="A82" s="59"/>
      <c r="B82" s="53"/>
      <c r="C82" s="54"/>
      <c r="D82" s="54"/>
      <c r="E82" s="233"/>
      <c r="F82" s="233"/>
      <c r="G82" s="256"/>
      <c r="H82" s="256"/>
      <c r="I82" s="56"/>
      <c r="J82" s="248"/>
      <c r="K82" s="71">
        <f>IF(OR(J82&lt;&gt;"",J82&lt;&gt;0),ROUND(((G82+H82)/J82),2),"")</f>
      </c>
      <c r="L82" s="58"/>
      <c r="M82" s="59"/>
      <c r="N82" s="60" t="b">
        <f t="shared" si="4"/>
        <v>0</v>
      </c>
      <c r="O82" s="60"/>
      <c r="P82" s="60"/>
      <c r="Q82" s="60"/>
      <c r="R82" s="60" t="b">
        <f t="shared" si="5"/>
        <v>1</v>
      </c>
    </row>
    <row r="83" spans="1:18" ht="12.75" hidden="1">
      <c r="A83" s="59"/>
      <c r="B83" s="53"/>
      <c r="C83" s="54"/>
      <c r="D83" s="54"/>
      <c r="E83" s="233"/>
      <c r="F83" s="233"/>
      <c r="G83" s="256"/>
      <c r="H83" s="256"/>
      <c r="I83" s="56"/>
      <c r="J83" s="248"/>
      <c r="K83" s="71">
        <f>IF(OR(J83&lt;&gt;"",J83&lt;&gt;0),ROUND(((G83+H83)/J83),2),"")</f>
      </c>
      <c r="L83" s="58"/>
      <c r="M83" s="59"/>
      <c r="N83" s="60" t="b">
        <f t="shared" si="4"/>
        <v>0</v>
      </c>
      <c r="O83" s="60"/>
      <c r="P83" s="60"/>
      <c r="Q83" s="60"/>
      <c r="R83" s="60" t="b">
        <f t="shared" si="5"/>
        <v>1</v>
      </c>
    </row>
    <row r="84" spans="1:18" ht="12.75" hidden="1">
      <c r="A84" s="59"/>
      <c r="B84" s="53"/>
      <c r="C84" s="54"/>
      <c r="D84" s="54"/>
      <c r="E84" s="233"/>
      <c r="F84" s="233"/>
      <c r="G84" s="256"/>
      <c r="H84" s="256"/>
      <c r="I84" s="56"/>
      <c r="J84" s="248"/>
      <c r="K84" s="71">
        <f>IF(OR(J84&lt;&gt;"",J84&lt;&gt;0),ROUND(((G84+H84)/J84),2),"")</f>
      </c>
      <c r="L84" s="58"/>
      <c r="M84" s="59"/>
      <c r="N84" s="60" t="b">
        <f t="shared" si="4"/>
        <v>0</v>
      </c>
      <c r="O84" s="60"/>
      <c r="P84" s="60"/>
      <c r="Q84" s="60"/>
      <c r="R84" s="60" t="b">
        <f t="shared" si="5"/>
        <v>1</v>
      </c>
    </row>
    <row r="85" spans="1:18" ht="12.75" hidden="1">
      <c r="A85" s="59"/>
      <c r="B85" s="53"/>
      <c r="C85" s="54"/>
      <c r="D85" s="54"/>
      <c r="E85" s="233"/>
      <c r="F85" s="233"/>
      <c r="G85" s="256"/>
      <c r="H85" s="256"/>
      <c r="I85" s="56"/>
      <c r="J85" s="248"/>
      <c r="K85" s="71">
        <f>IF(OR(J85&lt;&gt;"",J85&lt;&gt;0),ROUND(((G85+H85)/J85),2),"")</f>
      </c>
      <c r="L85" s="58"/>
      <c r="M85" s="59"/>
      <c r="N85" s="60" t="b">
        <f t="shared" si="4"/>
        <v>0</v>
      </c>
      <c r="O85" s="60"/>
      <c r="P85" s="60"/>
      <c r="Q85" s="60"/>
      <c r="R85" s="60" t="b">
        <f t="shared" si="5"/>
        <v>1</v>
      </c>
    </row>
    <row r="86" spans="1:18" ht="12.75">
      <c r="A86" s="72"/>
      <c r="B86" s="332" t="s">
        <v>126</v>
      </c>
      <c r="C86" s="333"/>
      <c r="D86" s="333"/>
      <c r="E86" s="333"/>
      <c r="F86" s="333"/>
      <c r="G86" s="333"/>
      <c r="H86" s="333"/>
      <c r="I86" s="333"/>
      <c r="J86" s="334"/>
      <c r="K86" s="71">
        <f>SUM(K17:K85)</f>
        <v>228.1</v>
      </c>
      <c r="L86" s="73"/>
      <c r="M86" s="72"/>
      <c r="N86" s="60"/>
      <c r="O86" s="74"/>
      <c r="P86" s="74"/>
      <c r="Q86" s="74"/>
      <c r="R86" s="60"/>
    </row>
    <row r="87" spans="1:18" ht="12.75">
      <c r="A87" s="59"/>
      <c r="B87" s="366" t="s">
        <v>174</v>
      </c>
      <c r="C87" s="367"/>
      <c r="D87" s="367"/>
      <c r="E87" s="367"/>
      <c r="F87" s="367"/>
      <c r="G87" s="367"/>
      <c r="H87" s="367"/>
      <c r="I87" s="367"/>
      <c r="J87" s="367"/>
      <c r="K87" s="367"/>
      <c r="L87" s="368"/>
      <c r="M87" s="59"/>
      <c r="N87" s="60"/>
      <c r="O87" s="60"/>
      <c r="P87" s="60"/>
      <c r="Q87" s="60"/>
      <c r="R87" s="60"/>
    </row>
    <row r="88" spans="1:18" ht="12.75">
      <c r="A88" s="59"/>
      <c r="B88" s="53"/>
      <c r="C88" s="54"/>
      <c r="D88" s="54"/>
      <c r="E88" s="233"/>
      <c r="F88" s="233"/>
      <c r="G88" s="256"/>
      <c r="H88" s="256"/>
      <c r="I88" s="56"/>
      <c r="J88" s="248"/>
      <c r="K88" s="71">
        <f aca="true" t="shared" si="6" ref="K88:K131">IF(OR(J88&lt;&gt;"",J88&lt;&gt;0),ROUND(((G88+H88)/J88),2),"")</f>
      </c>
      <c r="L88" s="58"/>
      <c r="M88" s="59"/>
      <c r="N88" s="60" t="b">
        <f aca="true" t="shared" si="7" ref="N88:N131">AND(OR(B88="",C88="",D88="",E88="",F88="",G88="",H88="",I88="",J88=""),B88&amp;C88&amp;D88&amp;E88&amp;F88&amp;G88&amp;H88&amp;I88&amp;J88&amp;L88&lt;&gt;"")</f>
        <v>0</v>
      </c>
      <c r="O88" s="60"/>
      <c r="P88" s="60"/>
      <c r="Q88" s="60"/>
      <c r="R88" s="60"/>
    </row>
    <row r="89" spans="1:18" ht="12.75" hidden="1">
      <c r="A89" s="59"/>
      <c r="B89" s="53"/>
      <c r="C89" s="54"/>
      <c r="D89" s="54"/>
      <c r="E89" s="233"/>
      <c r="F89" s="233"/>
      <c r="G89" s="256"/>
      <c r="H89" s="256"/>
      <c r="I89" s="56"/>
      <c r="J89" s="248"/>
      <c r="K89" s="71">
        <f t="shared" si="6"/>
      </c>
      <c r="L89" s="58"/>
      <c r="M89" s="59"/>
      <c r="N89" s="60" t="b">
        <f t="shared" si="7"/>
        <v>0</v>
      </c>
      <c r="O89" s="60"/>
      <c r="P89" s="60"/>
      <c r="Q89" s="60"/>
      <c r="R89" s="60" t="b">
        <f aca="true" t="shared" si="8" ref="R89:R131">AND(B88="",NOT(N89))</f>
        <v>1</v>
      </c>
    </row>
    <row r="90" spans="1:18" ht="12.75" hidden="1">
      <c r="A90" s="59"/>
      <c r="B90" s="53"/>
      <c r="C90" s="54"/>
      <c r="D90" s="54"/>
      <c r="E90" s="233"/>
      <c r="F90" s="233"/>
      <c r="G90" s="256"/>
      <c r="H90" s="256"/>
      <c r="I90" s="56"/>
      <c r="J90" s="248"/>
      <c r="K90" s="71">
        <f t="shared" si="6"/>
      </c>
      <c r="L90" s="58"/>
      <c r="M90" s="59"/>
      <c r="N90" s="60" t="b">
        <f t="shared" si="7"/>
        <v>0</v>
      </c>
      <c r="O90" s="60"/>
      <c r="P90" s="60"/>
      <c r="Q90" s="60"/>
      <c r="R90" s="60" t="b">
        <f t="shared" si="8"/>
        <v>1</v>
      </c>
    </row>
    <row r="91" spans="1:18" ht="12.75" hidden="1">
      <c r="A91" s="59"/>
      <c r="B91" s="53"/>
      <c r="C91" s="54"/>
      <c r="D91" s="54"/>
      <c r="E91" s="233"/>
      <c r="F91" s="233"/>
      <c r="G91" s="256"/>
      <c r="H91" s="256"/>
      <c r="I91" s="56"/>
      <c r="J91" s="248"/>
      <c r="K91" s="71">
        <f t="shared" si="6"/>
      </c>
      <c r="L91" s="58"/>
      <c r="M91" s="59"/>
      <c r="N91" s="60" t="b">
        <f t="shared" si="7"/>
        <v>0</v>
      </c>
      <c r="O91" s="60"/>
      <c r="P91" s="60"/>
      <c r="Q91" s="60"/>
      <c r="R91" s="60" t="b">
        <f t="shared" si="8"/>
        <v>1</v>
      </c>
    </row>
    <row r="92" spans="1:18" ht="12.75" hidden="1">
      <c r="A92" s="59"/>
      <c r="B92" s="53"/>
      <c r="C92" s="54"/>
      <c r="D92" s="54"/>
      <c r="E92" s="233"/>
      <c r="F92" s="233"/>
      <c r="G92" s="256"/>
      <c r="H92" s="256"/>
      <c r="I92" s="56"/>
      <c r="J92" s="248"/>
      <c r="K92" s="71">
        <f t="shared" si="6"/>
      </c>
      <c r="L92" s="58"/>
      <c r="M92" s="59"/>
      <c r="N92" s="60" t="b">
        <f t="shared" si="7"/>
        <v>0</v>
      </c>
      <c r="O92" s="60"/>
      <c r="P92" s="60"/>
      <c r="Q92" s="60"/>
      <c r="R92" s="60" t="b">
        <f t="shared" si="8"/>
        <v>1</v>
      </c>
    </row>
    <row r="93" spans="1:18" ht="12.75" hidden="1">
      <c r="A93" s="59"/>
      <c r="B93" s="53"/>
      <c r="C93" s="54"/>
      <c r="D93" s="54"/>
      <c r="E93" s="233"/>
      <c r="F93" s="233"/>
      <c r="G93" s="256"/>
      <c r="H93" s="256"/>
      <c r="I93" s="56"/>
      <c r="J93" s="248"/>
      <c r="K93" s="71">
        <f t="shared" si="6"/>
      </c>
      <c r="L93" s="58"/>
      <c r="M93" s="59"/>
      <c r="N93" s="60" t="b">
        <f t="shared" si="7"/>
        <v>0</v>
      </c>
      <c r="O93" s="60"/>
      <c r="P93" s="60"/>
      <c r="Q93" s="60"/>
      <c r="R93" s="60" t="b">
        <f t="shared" si="8"/>
        <v>1</v>
      </c>
    </row>
    <row r="94" spans="1:18" ht="12.75" hidden="1">
      <c r="A94" s="59"/>
      <c r="B94" s="53"/>
      <c r="C94" s="54"/>
      <c r="D94" s="54"/>
      <c r="E94" s="233"/>
      <c r="F94" s="233"/>
      <c r="G94" s="256"/>
      <c r="H94" s="256"/>
      <c r="I94" s="56"/>
      <c r="J94" s="248"/>
      <c r="K94" s="71">
        <f t="shared" si="6"/>
      </c>
      <c r="L94" s="58"/>
      <c r="M94" s="59"/>
      <c r="N94" s="60" t="b">
        <f t="shared" si="7"/>
        <v>0</v>
      </c>
      <c r="O94" s="60"/>
      <c r="P94" s="60"/>
      <c r="Q94" s="60"/>
      <c r="R94" s="60" t="b">
        <f t="shared" si="8"/>
        <v>1</v>
      </c>
    </row>
    <row r="95" spans="1:18" ht="12.75" hidden="1">
      <c r="A95" s="59"/>
      <c r="B95" s="53"/>
      <c r="C95" s="54"/>
      <c r="D95" s="54"/>
      <c r="E95" s="233"/>
      <c r="F95" s="233"/>
      <c r="G95" s="256"/>
      <c r="H95" s="256"/>
      <c r="I95" s="56"/>
      <c r="J95" s="248"/>
      <c r="K95" s="71">
        <f t="shared" si="6"/>
      </c>
      <c r="L95" s="58"/>
      <c r="M95" s="59"/>
      <c r="N95" s="60" t="b">
        <f t="shared" si="7"/>
        <v>0</v>
      </c>
      <c r="O95" s="60"/>
      <c r="P95" s="60"/>
      <c r="Q95" s="60"/>
      <c r="R95" s="60" t="b">
        <f t="shared" si="8"/>
        <v>1</v>
      </c>
    </row>
    <row r="96" spans="1:18" ht="12.75" hidden="1">
      <c r="A96" s="59"/>
      <c r="B96" s="53"/>
      <c r="C96" s="54"/>
      <c r="D96" s="54"/>
      <c r="E96" s="233"/>
      <c r="F96" s="233"/>
      <c r="G96" s="256"/>
      <c r="H96" s="256"/>
      <c r="I96" s="56"/>
      <c r="J96" s="248"/>
      <c r="K96" s="71">
        <f t="shared" si="6"/>
      </c>
      <c r="L96" s="58"/>
      <c r="M96" s="59"/>
      <c r="N96" s="60" t="b">
        <f t="shared" si="7"/>
        <v>0</v>
      </c>
      <c r="O96" s="60"/>
      <c r="P96" s="60"/>
      <c r="Q96" s="60"/>
      <c r="R96" s="60" t="b">
        <f t="shared" si="8"/>
        <v>1</v>
      </c>
    </row>
    <row r="97" spans="1:18" ht="12.75" hidden="1">
      <c r="A97" s="59"/>
      <c r="B97" s="53"/>
      <c r="C97" s="54"/>
      <c r="D97" s="54"/>
      <c r="E97" s="233"/>
      <c r="F97" s="233"/>
      <c r="G97" s="256"/>
      <c r="H97" s="256"/>
      <c r="I97" s="56"/>
      <c r="J97" s="248"/>
      <c r="K97" s="71">
        <f t="shared" si="6"/>
      </c>
      <c r="L97" s="58"/>
      <c r="M97" s="59"/>
      <c r="N97" s="60" t="b">
        <f t="shared" si="7"/>
        <v>0</v>
      </c>
      <c r="O97" s="60"/>
      <c r="P97" s="60"/>
      <c r="Q97" s="60"/>
      <c r="R97" s="60" t="b">
        <f t="shared" si="8"/>
        <v>1</v>
      </c>
    </row>
    <row r="98" spans="1:18" ht="12.75" hidden="1">
      <c r="A98" s="59"/>
      <c r="B98" s="53"/>
      <c r="C98" s="54"/>
      <c r="D98" s="54"/>
      <c r="E98" s="233"/>
      <c r="F98" s="233"/>
      <c r="G98" s="256"/>
      <c r="H98" s="256"/>
      <c r="I98" s="56"/>
      <c r="J98" s="248"/>
      <c r="K98" s="71">
        <f t="shared" si="6"/>
      </c>
      <c r="L98" s="58"/>
      <c r="M98" s="59"/>
      <c r="N98" s="60" t="b">
        <f t="shared" si="7"/>
        <v>0</v>
      </c>
      <c r="O98" s="60"/>
      <c r="P98" s="60"/>
      <c r="Q98" s="60"/>
      <c r="R98" s="60" t="b">
        <f t="shared" si="8"/>
        <v>1</v>
      </c>
    </row>
    <row r="99" spans="1:18" ht="12.75" hidden="1">
      <c r="A99" s="59"/>
      <c r="B99" s="53"/>
      <c r="C99" s="54"/>
      <c r="D99" s="54"/>
      <c r="E99" s="233"/>
      <c r="F99" s="233"/>
      <c r="G99" s="256"/>
      <c r="H99" s="256"/>
      <c r="I99" s="56"/>
      <c r="J99" s="248"/>
      <c r="K99" s="71">
        <f t="shared" si="6"/>
      </c>
      <c r="L99" s="58"/>
      <c r="M99" s="59"/>
      <c r="N99" s="60" t="b">
        <f t="shared" si="7"/>
        <v>0</v>
      </c>
      <c r="O99" s="60"/>
      <c r="P99" s="60"/>
      <c r="Q99" s="60"/>
      <c r="R99" s="60" t="b">
        <f t="shared" si="8"/>
        <v>1</v>
      </c>
    </row>
    <row r="100" spans="1:18" ht="12.75" hidden="1">
      <c r="A100" s="59"/>
      <c r="B100" s="53"/>
      <c r="C100" s="54"/>
      <c r="D100" s="54"/>
      <c r="E100" s="233"/>
      <c r="F100" s="233"/>
      <c r="G100" s="256"/>
      <c r="H100" s="256"/>
      <c r="I100" s="56"/>
      <c r="J100" s="248"/>
      <c r="K100" s="71">
        <f t="shared" si="6"/>
      </c>
      <c r="L100" s="58"/>
      <c r="M100" s="59"/>
      <c r="N100" s="60" t="b">
        <f t="shared" si="7"/>
        <v>0</v>
      </c>
      <c r="O100" s="60"/>
      <c r="P100" s="60"/>
      <c r="Q100" s="60"/>
      <c r="R100" s="60" t="b">
        <f t="shared" si="8"/>
        <v>1</v>
      </c>
    </row>
    <row r="101" spans="1:18" ht="12.75" hidden="1">
      <c r="A101" s="59"/>
      <c r="B101" s="53"/>
      <c r="C101" s="54"/>
      <c r="D101" s="54"/>
      <c r="E101" s="233"/>
      <c r="F101" s="233"/>
      <c r="G101" s="256"/>
      <c r="H101" s="256"/>
      <c r="I101" s="56"/>
      <c r="J101" s="248"/>
      <c r="K101" s="71">
        <f t="shared" si="6"/>
      </c>
      <c r="L101" s="58"/>
      <c r="M101" s="59"/>
      <c r="N101" s="60" t="b">
        <f t="shared" si="7"/>
        <v>0</v>
      </c>
      <c r="O101" s="60"/>
      <c r="P101" s="60"/>
      <c r="Q101" s="60"/>
      <c r="R101" s="60" t="b">
        <f t="shared" si="8"/>
        <v>1</v>
      </c>
    </row>
    <row r="102" spans="1:18" ht="12.75" hidden="1">
      <c r="A102" s="59"/>
      <c r="B102" s="53"/>
      <c r="C102" s="54"/>
      <c r="D102" s="54"/>
      <c r="E102" s="233"/>
      <c r="F102" s="233"/>
      <c r="G102" s="256"/>
      <c r="H102" s="256"/>
      <c r="I102" s="56"/>
      <c r="J102" s="248"/>
      <c r="K102" s="71">
        <f t="shared" si="6"/>
      </c>
      <c r="L102" s="58"/>
      <c r="M102" s="59"/>
      <c r="N102" s="60" t="b">
        <f t="shared" si="7"/>
        <v>0</v>
      </c>
      <c r="O102" s="60"/>
      <c r="P102" s="60"/>
      <c r="Q102" s="60"/>
      <c r="R102" s="60" t="b">
        <f t="shared" si="8"/>
        <v>1</v>
      </c>
    </row>
    <row r="103" spans="1:18" ht="12.75" hidden="1">
      <c r="A103" s="59"/>
      <c r="B103" s="53"/>
      <c r="C103" s="54"/>
      <c r="D103" s="54"/>
      <c r="E103" s="233"/>
      <c r="F103" s="233"/>
      <c r="G103" s="256"/>
      <c r="H103" s="256"/>
      <c r="I103" s="56"/>
      <c r="J103" s="248"/>
      <c r="K103" s="71">
        <f t="shared" si="6"/>
      </c>
      <c r="L103" s="58"/>
      <c r="M103" s="59"/>
      <c r="N103" s="60" t="b">
        <f t="shared" si="7"/>
        <v>0</v>
      </c>
      <c r="O103" s="60"/>
      <c r="P103" s="60"/>
      <c r="Q103" s="60"/>
      <c r="R103" s="60" t="b">
        <f t="shared" si="8"/>
        <v>1</v>
      </c>
    </row>
    <row r="104" spans="1:18" ht="12.75" hidden="1">
      <c r="A104" s="59"/>
      <c r="B104" s="53"/>
      <c r="C104" s="54"/>
      <c r="D104" s="54"/>
      <c r="E104" s="233"/>
      <c r="F104" s="233"/>
      <c r="G104" s="256"/>
      <c r="H104" s="256"/>
      <c r="I104" s="56"/>
      <c r="J104" s="248"/>
      <c r="K104" s="71">
        <f t="shared" si="6"/>
      </c>
      <c r="L104" s="58"/>
      <c r="M104" s="59"/>
      <c r="N104" s="60" t="b">
        <f t="shared" si="7"/>
        <v>0</v>
      </c>
      <c r="O104" s="60"/>
      <c r="P104" s="60"/>
      <c r="Q104" s="60"/>
      <c r="R104" s="60" t="b">
        <f t="shared" si="8"/>
        <v>1</v>
      </c>
    </row>
    <row r="105" spans="1:18" ht="12.75" hidden="1">
      <c r="A105" s="59"/>
      <c r="B105" s="53"/>
      <c r="C105" s="54"/>
      <c r="D105" s="54"/>
      <c r="E105" s="233"/>
      <c r="F105" s="233"/>
      <c r="G105" s="256"/>
      <c r="H105" s="256"/>
      <c r="I105" s="56"/>
      <c r="J105" s="248"/>
      <c r="K105" s="71">
        <f t="shared" si="6"/>
      </c>
      <c r="L105" s="58"/>
      <c r="M105" s="59"/>
      <c r="N105" s="60" t="b">
        <f t="shared" si="7"/>
        <v>0</v>
      </c>
      <c r="O105" s="60"/>
      <c r="P105" s="60"/>
      <c r="Q105" s="60"/>
      <c r="R105" s="60" t="b">
        <f t="shared" si="8"/>
        <v>1</v>
      </c>
    </row>
    <row r="106" spans="1:18" ht="12.75" hidden="1">
      <c r="A106" s="59"/>
      <c r="B106" s="53"/>
      <c r="C106" s="54"/>
      <c r="D106" s="54"/>
      <c r="E106" s="233"/>
      <c r="F106" s="233"/>
      <c r="G106" s="256"/>
      <c r="H106" s="256"/>
      <c r="I106" s="56"/>
      <c r="J106" s="248"/>
      <c r="K106" s="71">
        <f t="shared" si="6"/>
      </c>
      <c r="L106" s="58"/>
      <c r="M106" s="59"/>
      <c r="N106" s="60" t="b">
        <f t="shared" si="7"/>
        <v>0</v>
      </c>
      <c r="O106" s="60"/>
      <c r="P106" s="60"/>
      <c r="Q106" s="60"/>
      <c r="R106" s="60" t="b">
        <f t="shared" si="8"/>
        <v>1</v>
      </c>
    </row>
    <row r="107" spans="1:18" ht="12.75" hidden="1">
      <c r="A107" s="59"/>
      <c r="B107" s="53"/>
      <c r="C107" s="54"/>
      <c r="D107" s="54"/>
      <c r="E107" s="233"/>
      <c r="F107" s="233"/>
      <c r="G107" s="256"/>
      <c r="H107" s="256"/>
      <c r="I107" s="56"/>
      <c r="J107" s="248"/>
      <c r="K107" s="71">
        <f t="shared" si="6"/>
      </c>
      <c r="L107" s="58"/>
      <c r="M107" s="59"/>
      <c r="N107" s="60" t="b">
        <f t="shared" si="7"/>
        <v>0</v>
      </c>
      <c r="O107" s="60"/>
      <c r="P107" s="60"/>
      <c r="Q107" s="60"/>
      <c r="R107" s="60" t="b">
        <f t="shared" si="8"/>
        <v>1</v>
      </c>
    </row>
    <row r="108" spans="1:18" ht="12.75" hidden="1">
      <c r="A108" s="59"/>
      <c r="B108" s="53"/>
      <c r="C108" s="54"/>
      <c r="D108" s="54"/>
      <c r="E108" s="233"/>
      <c r="F108" s="233"/>
      <c r="G108" s="256"/>
      <c r="H108" s="256"/>
      <c r="I108" s="56"/>
      <c r="J108" s="248"/>
      <c r="K108" s="71">
        <f t="shared" si="6"/>
      </c>
      <c r="L108" s="58"/>
      <c r="M108" s="59"/>
      <c r="N108" s="60" t="b">
        <f t="shared" si="7"/>
        <v>0</v>
      </c>
      <c r="O108" s="60"/>
      <c r="P108" s="60"/>
      <c r="Q108" s="60"/>
      <c r="R108" s="60" t="b">
        <f t="shared" si="8"/>
        <v>1</v>
      </c>
    </row>
    <row r="109" spans="1:18" ht="12.75" hidden="1">
      <c r="A109" s="59"/>
      <c r="B109" s="53"/>
      <c r="C109" s="54"/>
      <c r="D109" s="54"/>
      <c r="E109" s="233"/>
      <c r="F109" s="233"/>
      <c r="G109" s="256"/>
      <c r="H109" s="256"/>
      <c r="I109" s="56"/>
      <c r="J109" s="248"/>
      <c r="K109" s="71">
        <f t="shared" si="6"/>
      </c>
      <c r="L109" s="58"/>
      <c r="M109" s="59"/>
      <c r="N109" s="60" t="b">
        <f t="shared" si="7"/>
        <v>0</v>
      </c>
      <c r="O109" s="60"/>
      <c r="P109" s="60"/>
      <c r="Q109" s="60"/>
      <c r="R109" s="60" t="b">
        <f t="shared" si="8"/>
        <v>1</v>
      </c>
    </row>
    <row r="110" spans="1:18" ht="12.75" hidden="1">
      <c r="A110" s="59"/>
      <c r="B110" s="53"/>
      <c r="C110" s="54"/>
      <c r="D110" s="54"/>
      <c r="E110" s="233"/>
      <c r="F110" s="233"/>
      <c r="G110" s="256"/>
      <c r="H110" s="256"/>
      <c r="I110" s="56"/>
      <c r="J110" s="248"/>
      <c r="K110" s="71">
        <f t="shared" si="6"/>
      </c>
      <c r="L110" s="58"/>
      <c r="M110" s="59"/>
      <c r="N110" s="60" t="b">
        <f t="shared" si="7"/>
        <v>0</v>
      </c>
      <c r="O110" s="60"/>
      <c r="P110" s="60"/>
      <c r="Q110" s="60"/>
      <c r="R110" s="60" t="b">
        <f t="shared" si="8"/>
        <v>1</v>
      </c>
    </row>
    <row r="111" spans="1:18" ht="12.75" hidden="1">
      <c r="A111" s="59"/>
      <c r="B111" s="53"/>
      <c r="C111" s="54"/>
      <c r="D111" s="54"/>
      <c r="E111" s="233"/>
      <c r="F111" s="233"/>
      <c r="G111" s="256"/>
      <c r="H111" s="256"/>
      <c r="I111" s="56"/>
      <c r="J111" s="248"/>
      <c r="K111" s="71">
        <f t="shared" si="6"/>
      </c>
      <c r="L111" s="58"/>
      <c r="M111" s="59"/>
      <c r="N111" s="60" t="b">
        <f t="shared" si="7"/>
        <v>0</v>
      </c>
      <c r="O111" s="60"/>
      <c r="P111" s="60"/>
      <c r="Q111" s="60"/>
      <c r="R111" s="60" t="b">
        <f t="shared" si="8"/>
        <v>1</v>
      </c>
    </row>
    <row r="112" spans="1:18" ht="12.75" hidden="1">
      <c r="A112" s="59"/>
      <c r="B112" s="53"/>
      <c r="C112" s="54"/>
      <c r="D112" s="54"/>
      <c r="E112" s="233"/>
      <c r="F112" s="233"/>
      <c r="G112" s="256"/>
      <c r="H112" s="256"/>
      <c r="I112" s="56"/>
      <c r="J112" s="248"/>
      <c r="K112" s="71">
        <f t="shared" si="6"/>
      </c>
      <c r="L112" s="58"/>
      <c r="M112" s="59"/>
      <c r="N112" s="60" t="b">
        <f t="shared" si="7"/>
        <v>0</v>
      </c>
      <c r="O112" s="60"/>
      <c r="P112" s="60"/>
      <c r="Q112" s="60"/>
      <c r="R112" s="60" t="b">
        <f t="shared" si="8"/>
        <v>1</v>
      </c>
    </row>
    <row r="113" spans="1:18" ht="12.75" hidden="1">
      <c r="A113" s="59"/>
      <c r="B113" s="53"/>
      <c r="C113" s="54"/>
      <c r="D113" s="54"/>
      <c r="E113" s="233"/>
      <c r="F113" s="233"/>
      <c r="G113" s="256"/>
      <c r="H113" s="256"/>
      <c r="I113" s="56"/>
      <c r="J113" s="248"/>
      <c r="K113" s="71">
        <f t="shared" si="6"/>
      </c>
      <c r="L113" s="58"/>
      <c r="M113" s="59"/>
      <c r="N113" s="60" t="b">
        <f t="shared" si="7"/>
        <v>0</v>
      </c>
      <c r="O113" s="60"/>
      <c r="P113" s="60"/>
      <c r="Q113" s="60"/>
      <c r="R113" s="60" t="b">
        <f t="shared" si="8"/>
        <v>1</v>
      </c>
    </row>
    <row r="114" spans="1:18" ht="12.75" hidden="1">
      <c r="A114" s="59"/>
      <c r="B114" s="53"/>
      <c r="C114" s="54"/>
      <c r="D114" s="54"/>
      <c r="E114" s="233"/>
      <c r="F114" s="233"/>
      <c r="G114" s="256"/>
      <c r="H114" s="256"/>
      <c r="I114" s="56"/>
      <c r="J114" s="248"/>
      <c r="K114" s="71">
        <f t="shared" si="6"/>
      </c>
      <c r="L114" s="58"/>
      <c r="M114" s="59"/>
      <c r="N114" s="60" t="b">
        <f t="shared" si="7"/>
        <v>0</v>
      </c>
      <c r="O114" s="60"/>
      <c r="P114" s="60"/>
      <c r="Q114" s="60"/>
      <c r="R114" s="60" t="b">
        <f t="shared" si="8"/>
        <v>1</v>
      </c>
    </row>
    <row r="115" spans="1:18" ht="12.75" hidden="1">
      <c r="A115" s="59"/>
      <c r="B115" s="53"/>
      <c r="C115" s="54"/>
      <c r="D115" s="54"/>
      <c r="E115" s="233"/>
      <c r="F115" s="233"/>
      <c r="G115" s="256"/>
      <c r="H115" s="256"/>
      <c r="I115" s="56"/>
      <c r="J115" s="248"/>
      <c r="K115" s="71">
        <f t="shared" si="6"/>
      </c>
      <c r="L115" s="58"/>
      <c r="M115" s="59"/>
      <c r="N115" s="60" t="b">
        <f t="shared" si="7"/>
        <v>0</v>
      </c>
      <c r="O115" s="60"/>
      <c r="P115" s="60"/>
      <c r="Q115" s="60"/>
      <c r="R115" s="60" t="b">
        <f t="shared" si="8"/>
        <v>1</v>
      </c>
    </row>
    <row r="116" spans="1:18" ht="12.75" hidden="1">
      <c r="A116" s="59"/>
      <c r="B116" s="53"/>
      <c r="C116" s="54"/>
      <c r="D116" s="54"/>
      <c r="E116" s="233"/>
      <c r="F116" s="233"/>
      <c r="G116" s="256"/>
      <c r="H116" s="256"/>
      <c r="I116" s="56"/>
      <c r="J116" s="248"/>
      <c r="K116" s="71">
        <f t="shared" si="6"/>
      </c>
      <c r="L116" s="58"/>
      <c r="M116" s="59"/>
      <c r="N116" s="60" t="b">
        <f t="shared" si="7"/>
        <v>0</v>
      </c>
      <c r="O116" s="60"/>
      <c r="P116" s="60"/>
      <c r="Q116" s="60"/>
      <c r="R116" s="60" t="b">
        <f t="shared" si="8"/>
        <v>1</v>
      </c>
    </row>
    <row r="117" spans="1:18" ht="12.75" hidden="1">
      <c r="A117" s="59"/>
      <c r="B117" s="53"/>
      <c r="C117" s="54"/>
      <c r="D117" s="54"/>
      <c r="E117" s="233"/>
      <c r="F117" s="233"/>
      <c r="G117" s="256"/>
      <c r="H117" s="256"/>
      <c r="I117" s="56"/>
      <c r="J117" s="248"/>
      <c r="K117" s="71">
        <f t="shared" si="6"/>
      </c>
      <c r="L117" s="58"/>
      <c r="M117" s="59"/>
      <c r="N117" s="60" t="b">
        <f t="shared" si="7"/>
        <v>0</v>
      </c>
      <c r="O117" s="60"/>
      <c r="P117" s="60"/>
      <c r="Q117" s="60"/>
      <c r="R117" s="60" t="b">
        <f t="shared" si="8"/>
        <v>1</v>
      </c>
    </row>
    <row r="118" spans="1:18" ht="12.75" hidden="1">
      <c r="A118" s="59"/>
      <c r="B118" s="53"/>
      <c r="C118" s="54"/>
      <c r="D118" s="54"/>
      <c r="E118" s="233"/>
      <c r="F118" s="233"/>
      <c r="G118" s="256"/>
      <c r="H118" s="256"/>
      <c r="I118" s="56"/>
      <c r="J118" s="248"/>
      <c r="K118" s="71">
        <f t="shared" si="6"/>
      </c>
      <c r="L118" s="58"/>
      <c r="M118" s="59"/>
      <c r="N118" s="60" t="b">
        <f t="shared" si="7"/>
        <v>0</v>
      </c>
      <c r="O118" s="60"/>
      <c r="P118" s="60"/>
      <c r="Q118" s="60"/>
      <c r="R118" s="60" t="b">
        <f t="shared" si="8"/>
        <v>1</v>
      </c>
    </row>
    <row r="119" spans="1:18" ht="12.75" hidden="1">
      <c r="A119" s="59"/>
      <c r="B119" s="53"/>
      <c r="C119" s="54"/>
      <c r="D119" s="54"/>
      <c r="E119" s="233"/>
      <c r="F119" s="233"/>
      <c r="G119" s="256"/>
      <c r="H119" s="256"/>
      <c r="I119" s="56"/>
      <c r="J119" s="248"/>
      <c r="K119" s="71">
        <f t="shared" si="6"/>
      </c>
      <c r="L119" s="58"/>
      <c r="M119" s="59"/>
      <c r="N119" s="60" t="b">
        <f t="shared" si="7"/>
        <v>0</v>
      </c>
      <c r="O119" s="60"/>
      <c r="P119" s="60"/>
      <c r="Q119" s="60"/>
      <c r="R119" s="60" t="b">
        <f t="shared" si="8"/>
        <v>1</v>
      </c>
    </row>
    <row r="120" spans="1:18" ht="12.75" hidden="1">
      <c r="A120" s="59"/>
      <c r="B120" s="53"/>
      <c r="C120" s="54"/>
      <c r="D120" s="54"/>
      <c r="E120" s="233"/>
      <c r="F120" s="233"/>
      <c r="G120" s="256"/>
      <c r="H120" s="256"/>
      <c r="I120" s="56"/>
      <c r="J120" s="248"/>
      <c r="K120" s="71">
        <f t="shared" si="6"/>
      </c>
      <c r="L120" s="58"/>
      <c r="M120" s="59"/>
      <c r="N120" s="60" t="b">
        <f t="shared" si="7"/>
        <v>0</v>
      </c>
      <c r="O120" s="60"/>
      <c r="P120" s="60"/>
      <c r="Q120" s="60"/>
      <c r="R120" s="60" t="b">
        <f t="shared" si="8"/>
        <v>1</v>
      </c>
    </row>
    <row r="121" spans="1:18" ht="12.75" hidden="1">
      <c r="A121" s="59"/>
      <c r="B121" s="53"/>
      <c r="C121" s="54"/>
      <c r="D121" s="54"/>
      <c r="E121" s="233"/>
      <c r="F121" s="233"/>
      <c r="G121" s="256"/>
      <c r="H121" s="256"/>
      <c r="I121" s="56"/>
      <c r="J121" s="248"/>
      <c r="K121" s="71">
        <f t="shared" si="6"/>
      </c>
      <c r="L121" s="58"/>
      <c r="M121" s="59"/>
      <c r="N121" s="60" t="b">
        <f t="shared" si="7"/>
        <v>0</v>
      </c>
      <c r="O121" s="60"/>
      <c r="P121" s="60"/>
      <c r="Q121" s="60"/>
      <c r="R121" s="60" t="b">
        <f t="shared" si="8"/>
        <v>1</v>
      </c>
    </row>
    <row r="122" spans="1:18" ht="12.75" hidden="1">
      <c r="A122" s="59"/>
      <c r="B122" s="53"/>
      <c r="C122" s="54"/>
      <c r="D122" s="54"/>
      <c r="E122" s="233"/>
      <c r="F122" s="233"/>
      <c r="G122" s="256"/>
      <c r="H122" s="256"/>
      <c r="I122" s="56"/>
      <c r="J122" s="248"/>
      <c r="K122" s="71">
        <f t="shared" si="6"/>
      </c>
      <c r="L122" s="58"/>
      <c r="M122" s="59"/>
      <c r="N122" s="60" t="b">
        <f t="shared" si="7"/>
        <v>0</v>
      </c>
      <c r="O122" s="60"/>
      <c r="P122" s="60"/>
      <c r="Q122" s="60"/>
      <c r="R122" s="60" t="b">
        <f t="shared" si="8"/>
        <v>1</v>
      </c>
    </row>
    <row r="123" spans="1:18" ht="12.75" hidden="1">
      <c r="A123" s="59"/>
      <c r="B123" s="53"/>
      <c r="C123" s="54"/>
      <c r="D123" s="54"/>
      <c r="E123" s="233"/>
      <c r="F123" s="233"/>
      <c r="G123" s="256"/>
      <c r="H123" s="256"/>
      <c r="I123" s="56"/>
      <c r="J123" s="248"/>
      <c r="K123" s="71">
        <f t="shared" si="6"/>
      </c>
      <c r="L123" s="58"/>
      <c r="M123" s="59"/>
      <c r="N123" s="60" t="b">
        <f t="shared" si="7"/>
        <v>0</v>
      </c>
      <c r="O123" s="60"/>
      <c r="P123" s="60"/>
      <c r="Q123" s="60"/>
      <c r="R123" s="60" t="b">
        <f t="shared" si="8"/>
        <v>1</v>
      </c>
    </row>
    <row r="124" spans="1:18" ht="12.75" hidden="1">
      <c r="A124" s="59"/>
      <c r="B124" s="53"/>
      <c r="C124" s="54"/>
      <c r="D124" s="54"/>
      <c r="E124" s="233"/>
      <c r="F124" s="233"/>
      <c r="G124" s="256"/>
      <c r="H124" s="256"/>
      <c r="I124" s="56"/>
      <c r="J124" s="248"/>
      <c r="K124" s="71">
        <f t="shared" si="6"/>
      </c>
      <c r="L124" s="58"/>
      <c r="M124" s="59"/>
      <c r="N124" s="60" t="b">
        <f t="shared" si="7"/>
        <v>0</v>
      </c>
      <c r="O124" s="60"/>
      <c r="P124" s="60"/>
      <c r="Q124" s="60"/>
      <c r="R124" s="60" t="b">
        <f t="shared" si="8"/>
        <v>1</v>
      </c>
    </row>
    <row r="125" spans="1:18" ht="12.75" hidden="1">
      <c r="A125" s="59"/>
      <c r="B125" s="53"/>
      <c r="C125" s="54"/>
      <c r="D125" s="54"/>
      <c r="E125" s="233"/>
      <c r="F125" s="233"/>
      <c r="G125" s="256"/>
      <c r="H125" s="256"/>
      <c r="I125" s="56"/>
      <c r="J125" s="248"/>
      <c r="K125" s="71">
        <f t="shared" si="6"/>
      </c>
      <c r="L125" s="58"/>
      <c r="M125" s="59"/>
      <c r="N125" s="60" t="b">
        <f t="shared" si="7"/>
        <v>0</v>
      </c>
      <c r="O125" s="60"/>
      <c r="P125" s="60"/>
      <c r="Q125" s="60"/>
      <c r="R125" s="60" t="b">
        <f t="shared" si="8"/>
        <v>1</v>
      </c>
    </row>
    <row r="126" spans="1:18" ht="12.75" hidden="1">
      <c r="A126" s="59"/>
      <c r="B126" s="53"/>
      <c r="C126" s="54"/>
      <c r="D126" s="54"/>
      <c r="E126" s="233"/>
      <c r="F126" s="233"/>
      <c r="G126" s="256"/>
      <c r="H126" s="256"/>
      <c r="I126" s="56"/>
      <c r="J126" s="248"/>
      <c r="K126" s="71">
        <f t="shared" si="6"/>
      </c>
      <c r="L126" s="58"/>
      <c r="M126" s="59"/>
      <c r="N126" s="60" t="b">
        <f t="shared" si="7"/>
        <v>0</v>
      </c>
      <c r="O126" s="60"/>
      <c r="P126" s="60"/>
      <c r="Q126" s="60"/>
      <c r="R126" s="60" t="b">
        <f t="shared" si="8"/>
        <v>1</v>
      </c>
    </row>
    <row r="127" spans="1:18" ht="12.75" hidden="1">
      <c r="A127" s="59"/>
      <c r="B127" s="53"/>
      <c r="C127" s="54"/>
      <c r="D127" s="54"/>
      <c r="E127" s="233"/>
      <c r="F127" s="233"/>
      <c r="G127" s="256"/>
      <c r="H127" s="256"/>
      <c r="I127" s="56"/>
      <c r="J127" s="248"/>
      <c r="K127" s="71">
        <f t="shared" si="6"/>
      </c>
      <c r="L127" s="58"/>
      <c r="M127" s="59"/>
      <c r="N127" s="60" t="b">
        <f t="shared" si="7"/>
        <v>0</v>
      </c>
      <c r="O127" s="60"/>
      <c r="P127" s="60"/>
      <c r="Q127" s="60"/>
      <c r="R127" s="60" t="b">
        <f t="shared" si="8"/>
        <v>1</v>
      </c>
    </row>
    <row r="128" spans="1:18" ht="12.75" hidden="1">
      <c r="A128" s="59"/>
      <c r="B128" s="53"/>
      <c r="C128" s="54"/>
      <c r="D128" s="54"/>
      <c r="E128" s="233"/>
      <c r="F128" s="233"/>
      <c r="G128" s="256"/>
      <c r="H128" s="256"/>
      <c r="I128" s="56"/>
      <c r="J128" s="248"/>
      <c r="K128" s="71">
        <f t="shared" si="6"/>
      </c>
      <c r="L128" s="58"/>
      <c r="M128" s="59"/>
      <c r="N128" s="60" t="b">
        <f t="shared" si="7"/>
        <v>0</v>
      </c>
      <c r="O128" s="60"/>
      <c r="P128" s="60"/>
      <c r="Q128" s="60"/>
      <c r="R128" s="60" t="b">
        <f t="shared" si="8"/>
        <v>1</v>
      </c>
    </row>
    <row r="129" spans="1:18" ht="12.75" hidden="1">
      <c r="A129" s="59"/>
      <c r="B129" s="53"/>
      <c r="C129" s="54"/>
      <c r="D129" s="54"/>
      <c r="E129" s="233"/>
      <c r="F129" s="233"/>
      <c r="G129" s="256"/>
      <c r="H129" s="256"/>
      <c r="I129" s="56"/>
      <c r="J129" s="248"/>
      <c r="K129" s="71">
        <f t="shared" si="6"/>
      </c>
      <c r="L129" s="58"/>
      <c r="M129" s="59"/>
      <c r="N129" s="60" t="b">
        <f t="shared" si="7"/>
        <v>0</v>
      </c>
      <c r="O129" s="60"/>
      <c r="P129" s="60"/>
      <c r="Q129" s="60"/>
      <c r="R129" s="60" t="b">
        <f t="shared" si="8"/>
        <v>1</v>
      </c>
    </row>
    <row r="130" spans="1:18" ht="12.75" hidden="1">
      <c r="A130" s="59"/>
      <c r="B130" s="53"/>
      <c r="C130" s="54"/>
      <c r="D130" s="54"/>
      <c r="E130" s="233"/>
      <c r="F130" s="233"/>
      <c r="G130" s="256"/>
      <c r="H130" s="256"/>
      <c r="I130" s="56"/>
      <c r="J130" s="248"/>
      <c r="K130" s="71">
        <f t="shared" si="6"/>
      </c>
      <c r="L130" s="58"/>
      <c r="M130" s="59"/>
      <c r="N130" s="60" t="b">
        <f t="shared" si="7"/>
        <v>0</v>
      </c>
      <c r="O130" s="60"/>
      <c r="P130" s="60"/>
      <c r="Q130" s="60"/>
      <c r="R130" s="60" t="b">
        <f t="shared" si="8"/>
        <v>1</v>
      </c>
    </row>
    <row r="131" spans="1:18" ht="12.75" hidden="1">
      <c r="A131" s="59"/>
      <c r="B131" s="53"/>
      <c r="C131" s="54"/>
      <c r="D131" s="54"/>
      <c r="E131" s="233"/>
      <c r="F131" s="233"/>
      <c r="G131" s="256"/>
      <c r="H131" s="256"/>
      <c r="I131" s="56"/>
      <c r="J131" s="248"/>
      <c r="K131" s="71">
        <f t="shared" si="6"/>
      </c>
      <c r="L131" s="58"/>
      <c r="M131" s="59"/>
      <c r="N131" s="60" t="b">
        <f t="shared" si="7"/>
        <v>0</v>
      </c>
      <c r="O131" s="60"/>
      <c r="P131" s="60"/>
      <c r="Q131" s="60"/>
      <c r="R131" s="60" t="b">
        <f t="shared" si="8"/>
        <v>1</v>
      </c>
    </row>
    <row r="132" spans="1:18" ht="13.5" customHeight="1">
      <c r="A132" s="72"/>
      <c r="B132" s="354" t="s">
        <v>146</v>
      </c>
      <c r="C132" s="355"/>
      <c r="D132" s="355"/>
      <c r="E132" s="355"/>
      <c r="F132" s="355"/>
      <c r="G132" s="355"/>
      <c r="H132" s="355"/>
      <c r="I132" s="355"/>
      <c r="J132" s="356"/>
      <c r="K132" s="71">
        <f>SUM(K88:K131)</f>
        <v>0</v>
      </c>
      <c r="L132" s="73"/>
      <c r="M132" s="72"/>
      <c r="N132" s="60"/>
      <c r="O132" s="74"/>
      <c r="P132" s="74"/>
      <c r="Q132" s="74"/>
      <c r="R132" s="60"/>
    </row>
    <row r="133" spans="1:18" ht="13.5" customHeight="1">
      <c r="A133" s="59"/>
      <c r="B133" s="323" t="s">
        <v>147</v>
      </c>
      <c r="C133" s="324"/>
      <c r="D133" s="324"/>
      <c r="E133" s="324"/>
      <c r="F133" s="324"/>
      <c r="G133" s="324"/>
      <c r="H133" s="324"/>
      <c r="I133" s="324"/>
      <c r="J133" s="325"/>
      <c r="K133" s="75">
        <f>K132+K86</f>
        <v>228.1</v>
      </c>
      <c r="L133" s="70"/>
      <c r="M133" s="59"/>
      <c r="N133" s="60"/>
      <c r="O133" s="60"/>
      <c r="P133" s="60"/>
      <c r="Q133" s="60"/>
      <c r="R133" s="60"/>
    </row>
    <row r="134" spans="1:18" ht="12.75" hidden="1">
      <c r="A134" s="59"/>
      <c r="B134" s="365">
        <f>IF(OR(OR(N17:N46),OR(N47:N76),OR(N77:N106),OR(N107:N131)),"INCOMPLETE","")</f>
      </c>
      <c r="C134" s="365"/>
      <c r="D134" s="365"/>
      <c r="E134" s="365"/>
      <c r="F134" s="365"/>
      <c r="G134" s="365"/>
      <c r="H134" s="365"/>
      <c r="I134" s="365"/>
      <c r="J134" s="365"/>
      <c r="K134" s="365"/>
      <c r="L134" s="365"/>
      <c r="M134" s="59"/>
      <c r="N134" s="60"/>
      <c r="O134" s="60"/>
      <c r="P134" s="60"/>
      <c r="Q134" s="60"/>
      <c r="R134" s="60" t="b">
        <f>B134=""</f>
        <v>1</v>
      </c>
    </row>
    <row r="135" spans="1:18" ht="12.75">
      <c r="A135" s="59"/>
      <c r="B135" s="51"/>
      <c r="C135" s="51"/>
      <c r="D135" s="51"/>
      <c r="E135" s="51"/>
      <c r="F135" s="51"/>
      <c r="G135" s="51"/>
      <c r="H135" s="51"/>
      <c r="I135" s="51"/>
      <c r="J135" s="51"/>
      <c r="K135" s="76"/>
      <c r="L135" s="77"/>
      <c r="M135" s="59"/>
      <c r="N135" s="60"/>
      <c r="O135" s="60"/>
      <c r="P135" s="60"/>
      <c r="Q135" s="60"/>
      <c r="R135" s="60"/>
    </row>
    <row r="136" spans="1:18" ht="12.75">
      <c r="A136" s="59"/>
      <c r="B136" s="68" t="s">
        <v>131</v>
      </c>
      <c r="C136" s="68"/>
      <c r="D136" s="78"/>
      <c r="E136" s="59"/>
      <c r="F136" s="59"/>
      <c r="G136" s="59"/>
      <c r="H136" s="59"/>
      <c r="I136" s="59"/>
      <c r="J136" s="59"/>
      <c r="K136" s="59"/>
      <c r="L136" s="59"/>
      <c r="M136" s="59"/>
      <c r="N136" s="60"/>
      <c r="O136" s="60"/>
      <c r="P136" s="60"/>
      <c r="Q136" s="60"/>
      <c r="R136" s="60"/>
    </row>
    <row r="137" spans="1:18" ht="38.25">
      <c r="A137" s="59"/>
      <c r="B137" s="226" t="s">
        <v>150</v>
      </c>
      <c r="C137" s="224" t="s">
        <v>172</v>
      </c>
      <c r="D137" s="224" t="s">
        <v>173</v>
      </c>
      <c r="E137" s="224" t="s">
        <v>152</v>
      </c>
      <c r="F137" s="224" t="s">
        <v>153</v>
      </c>
      <c r="G137" s="224" t="s">
        <v>154</v>
      </c>
      <c r="H137" s="224" t="s">
        <v>155</v>
      </c>
      <c r="I137" s="224" t="s">
        <v>140</v>
      </c>
      <c r="J137" s="224" t="s">
        <v>141</v>
      </c>
      <c r="K137" s="224" t="s">
        <v>143</v>
      </c>
      <c r="L137" s="225" t="s">
        <v>164</v>
      </c>
      <c r="M137" s="59"/>
      <c r="N137" s="60"/>
      <c r="O137" s="60"/>
      <c r="P137" s="60"/>
      <c r="Q137" s="60"/>
      <c r="R137" s="60"/>
    </row>
    <row r="138" spans="1:18" ht="38.25">
      <c r="A138" s="59"/>
      <c r="B138" s="53">
        <v>2090463</v>
      </c>
      <c r="C138" s="54" t="s">
        <v>264</v>
      </c>
      <c r="D138" s="54" t="s">
        <v>229</v>
      </c>
      <c r="E138" s="233" t="s">
        <v>216</v>
      </c>
      <c r="F138" s="233">
        <v>39989</v>
      </c>
      <c r="G138" s="256">
        <v>10000</v>
      </c>
      <c r="H138" s="256">
        <v>0</v>
      </c>
      <c r="I138" s="56" t="s">
        <v>207</v>
      </c>
      <c r="J138" s="248">
        <v>10.7353</v>
      </c>
      <c r="K138" s="71">
        <f aca="true" t="shared" si="9" ref="K138:K169">IF(OR(J138&lt;&gt;"",J138&lt;&gt;0),ROUND(((G138+H138)/J138),2),"")</f>
        <v>931.51</v>
      </c>
      <c r="L138" s="58"/>
      <c r="M138" s="59"/>
      <c r="N138" s="60" t="b">
        <f aca="true" t="shared" si="10" ref="N138:N169">AND(OR(B138="",C138="",D138="",E138="",F138="",G138="",H138="",I138="",J138=""),B138&amp;C138&amp;D138&amp;E138&amp;F138&amp;G138&amp;H138&amp;I138&amp;J138&amp;L138&lt;&gt;"")</f>
        <v>0</v>
      </c>
      <c r="O138" s="60"/>
      <c r="P138" s="60"/>
      <c r="Q138" s="60"/>
      <c r="R138" s="60"/>
    </row>
    <row r="139" spans="1:18" ht="12.75">
      <c r="A139" s="59"/>
      <c r="B139" s="53"/>
      <c r="C139" s="54"/>
      <c r="D139" s="54"/>
      <c r="E139" s="233"/>
      <c r="F139" s="233"/>
      <c r="G139" s="256"/>
      <c r="H139" s="256"/>
      <c r="I139" s="56"/>
      <c r="J139" s="248"/>
      <c r="K139" s="71">
        <f t="shared" si="9"/>
      </c>
      <c r="L139" s="58"/>
      <c r="M139" s="59"/>
      <c r="N139" s="60" t="b">
        <f t="shared" si="10"/>
        <v>0</v>
      </c>
      <c r="O139" s="60"/>
      <c r="P139" s="60"/>
      <c r="Q139" s="60"/>
      <c r="R139" s="60" t="b">
        <f aca="true" t="shared" si="11" ref="R139:R170">AND(B138="",NOT(N139))</f>
        <v>0</v>
      </c>
    </row>
    <row r="140" spans="1:18" ht="12.75" hidden="1">
      <c r="A140" s="59"/>
      <c r="B140" s="53"/>
      <c r="C140" s="54"/>
      <c r="D140" s="54"/>
      <c r="E140" s="233"/>
      <c r="F140" s="233"/>
      <c r="G140" s="256"/>
      <c r="H140" s="256"/>
      <c r="I140" s="56"/>
      <c r="J140" s="248"/>
      <c r="K140" s="71">
        <f t="shared" si="9"/>
      </c>
      <c r="L140" s="58"/>
      <c r="M140" s="59"/>
      <c r="N140" s="60" t="b">
        <f t="shared" si="10"/>
        <v>0</v>
      </c>
      <c r="O140" s="60"/>
      <c r="P140" s="60"/>
      <c r="Q140" s="60"/>
      <c r="R140" s="60" t="b">
        <f t="shared" si="11"/>
        <v>1</v>
      </c>
    </row>
    <row r="141" spans="1:18" ht="12.75" hidden="1">
      <c r="A141" s="59"/>
      <c r="B141" s="53"/>
      <c r="C141" s="54"/>
      <c r="D141" s="54"/>
      <c r="E141" s="233"/>
      <c r="F141" s="233"/>
      <c r="G141" s="256"/>
      <c r="H141" s="256"/>
      <c r="I141" s="56"/>
      <c r="J141" s="248"/>
      <c r="K141" s="71">
        <f t="shared" si="9"/>
      </c>
      <c r="L141" s="58"/>
      <c r="M141" s="59"/>
      <c r="N141" s="60" t="b">
        <f t="shared" si="10"/>
        <v>0</v>
      </c>
      <c r="O141" s="60"/>
      <c r="P141" s="60"/>
      <c r="Q141" s="60"/>
      <c r="R141" s="60" t="b">
        <f t="shared" si="11"/>
        <v>1</v>
      </c>
    </row>
    <row r="142" spans="1:18" ht="12.75" hidden="1">
      <c r="A142" s="59"/>
      <c r="B142" s="53"/>
      <c r="C142" s="54"/>
      <c r="D142" s="54"/>
      <c r="E142" s="233"/>
      <c r="F142" s="233"/>
      <c r="G142" s="256"/>
      <c r="H142" s="256"/>
      <c r="I142" s="56"/>
      <c r="J142" s="248"/>
      <c r="K142" s="71">
        <f t="shared" si="9"/>
      </c>
      <c r="L142" s="58"/>
      <c r="M142" s="59"/>
      <c r="N142" s="60" t="b">
        <f t="shared" si="10"/>
        <v>0</v>
      </c>
      <c r="O142" s="60"/>
      <c r="P142" s="60"/>
      <c r="Q142" s="60"/>
      <c r="R142" s="60" t="b">
        <f t="shared" si="11"/>
        <v>1</v>
      </c>
    </row>
    <row r="143" spans="1:18" ht="12.75" hidden="1">
      <c r="A143" s="59"/>
      <c r="B143" s="53"/>
      <c r="C143" s="54"/>
      <c r="D143" s="54"/>
      <c r="E143" s="233"/>
      <c r="F143" s="233"/>
      <c r="G143" s="256"/>
      <c r="H143" s="256"/>
      <c r="I143" s="56"/>
      <c r="J143" s="248"/>
      <c r="K143" s="71">
        <f t="shared" si="9"/>
      </c>
      <c r="L143" s="58"/>
      <c r="M143" s="59"/>
      <c r="N143" s="60" t="b">
        <f t="shared" si="10"/>
        <v>0</v>
      </c>
      <c r="O143" s="60"/>
      <c r="P143" s="60"/>
      <c r="Q143" s="60"/>
      <c r="R143" s="60" t="b">
        <f t="shared" si="11"/>
        <v>1</v>
      </c>
    </row>
    <row r="144" spans="1:18" ht="12.75" hidden="1">
      <c r="A144" s="59"/>
      <c r="B144" s="53"/>
      <c r="C144" s="54"/>
      <c r="D144" s="54"/>
      <c r="E144" s="233"/>
      <c r="F144" s="233"/>
      <c r="G144" s="256"/>
      <c r="H144" s="256"/>
      <c r="I144" s="56"/>
      <c r="J144" s="248"/>
      <c r="K144" s="71">
        <f t="shared" si="9"/>
      </c>
      <c r="L144" s="58"/>
      <c r="M144" s="59"/>
      <c r="N144" s="60" t="b">
        <f t="shared" si="10"/>
        <v>0</v>
      </c>
      <c r="O144" s="60"/>
      <c r="P144" s="60"/>
      <c r="Q144" s="60"/>
      <c r="R144" s="60" t="b">
        <f t="shared" si="11"/>
        <v>1</v>
      </c>
    </row>
    <row r="145" spans="1:18" ht="12.75" hidden="1">
      <c r="A145" s="59"/>
      <c r="B145" s="53"/>
      <c r="C145" s="54"/>
      <c r="D145" s="54"/>
      <c r="E145" s="233"/>
      <c r="F145" s="233"/>
      <c r="G145" s="256"/>
      <c r="H145" s="256"/>
      <c r="I145" s="56"/>
      <c r="J145" s="248"/>
      <c r="K145" s="71">
        <f t="shared" si="9"/>
      </c>
      <c r="L145" s="58"/>
      <c r="M145" s="59"/>
      <c r="N145" s="60" t="b">
        <f t="shared" si="10"/>
        <v>0</v>
      </c>
      <c r="O145" s="60"/>
      <c r="P145" s="60"/>
      <c r="Q145" s="60"/>
      <c r="R145" s="60" t="b">
        <f t="shared" si="11"/>
        <v>1</v>
      </c>
    </row>
    <row r="146" spans="1:18" ht="12.75" hidden="1">
      <c r="A146" s="59"/>
      <c r="B146" s="53"/>
      <c r="C146" s="54"/>
      <c r="D146" s="54"/>
      <c r="E146" s="233"/>
      <c r="F146" s="233"/>
      <c r="G146" s="256"/>
      <c r="H146" s="256"/>
      <c r="I146" s="56"/>
      <c r="J146" s="248"/>
      <c r="K146" s="71">
        <f t="shared" si="9"/>
      </c>
      <c r="L146" s="58"/>
      <c r="M146" s="59"/>
      <c r="N146" s="60" t="b">
        <f t="shared" si="10"/>
        <v>0</v>
      </c>
      <c r="O146" s="60"/>
      <c r="P146" s="60"/>
      <c r="Q146" s="60"/>
      <c r="R146" s="60" t="b">
        <f t="shared" si="11"/>
        <v>1</v>
      </c>
    </row>
    <row r="147" spans="1:18" ht="12.75" hidden="1">
      <c r="A147" s="59"/>
      <c r="B147" s="53"/>
      <c r="C147" s="54"/>
      <c r="D147" s="54"/>
      <c r="E147" s="233"/>
      <c r="F147" s="233"/>
      <c r="G147" s="256"/>
      <c r="H147" s="256"/>
      <c r="I147" s="56"/>
      <c r="J147" s="248"/>
      <c r="K147" s="71">
        <f t="shared" si="9"/>
      </c>
      <c r="L147" s="58"/>
      <c r="M147" s="59"/>
      <c r="N147" s="60" t="b">
        <f t="shared" si="10"/>
        <v>0</v>
      </c>
      <c r="O147" s="60"/>
      <c r="P147" s="60"/>
      <c r="Q147" s="60"/>
      <c r="R147" s="60" t="b">
        <f t="shared" si="11"/>
        <v>1</v>
      </c>
    </row>
    <row r="148" spans="1:18" ht="12.75" hidden="1">
      <c r="A148" s="59"/>
      <c r="B148" s="53"/>
      <c r="C148" s="54"/>
      <c r="D148" s="54"/>
      <c r="E148" s="233"/>
      <c r="F148" s="233"/>
      <c r="G148" s="256"/>
      <c r="H148" s="256"/>
      <c r="I148" s="56"/>
      <c r="J148" s="248"/>
      <c r="K148" s="71">
        <f t="shared" si="9"/>
      </c>
      <c r="L148" s="58"/>
      <c r="M148" s="59"/>
      <c r="N148" s="60" t="b">
        <f t="shared" si="10"/>
        <v>0</v>
      </c>
      <c r="O148" s="60"/>
      <c r="P148" s="60"/>
      <c r="Q148" s="60"/>
      <c r="R148" s="60" t="b">
        <f t="shared" si="11"/>
        <v>1</v>
      </c>
    </row>
    <row r="149" spans="1:18" ht="12.75" hidden="1">
      <c r="A149" s="59"/>
      <c r="B149" s="53"/>
      <c r="C149" s="54"/>
      <c r="D149" s="54"/>
      <c r="E149" s="233"/>
      <c r="F149" s="233"/>
      <c r="G149" s="256"/>
      <c r="H149" s="256"/>
      <c r="I149" s="56"/>
      <c r="J149" s="248"/>
      <c r="K149" s="71">
        <f t="shared" si="9"/>
      </c>
      <c r="L149" s="58"/>
      <c r="M149" s="59"/>
      <c r="N149" s="60" t="b">
        <f t="shared" si="10"/>
        <v>0</v>
      </c>
      <c r="O149" s="60"/>
      <c r="P149" s="60"/>
      <c r="Q149" s="60"/>
      <c r="R149" s="60" t="b">
        <f t="shared" si="11"/>
        <v>1</v>
      </c>
    </row>
    <row r="150" spans="1:18" ht="12.75" hidden="1">
      <c r="A150" s="59"/>
      <c r="B150" s="53"/>
      <c r="C150" s="54"/>
      <c r="D150" s="54"/>
      <c r="E150" s="233"/>
      <c r="F150" s="233"/>
      <c r="G150" s="256"/>
      <c r="H150" s="256"/>
      <c r="I150" s="56"/>
      <c r="J150" s="248"/>
      <c r="K150" s="71">
        <f t="shared" si="9"/>
      </c>
      <c r="L150" s="58"/>
      <c r="M150" s="59"/>
      <c r="N150" s="60" t="b">
        <f t="shared" si="10"/>
        <v>0</v>
      </c>
      <c r="O150" s="60"/>
      <c r="P150" s="60"/>
      <c r="Q150" s="60"/>
      <c r="R150" s="60" t="b">
        <f t="shared" si="11"/>
        <v>1</v>
      </c>
    </row>
    <row r="151" spans="1:18" ht="12.75" hidden="1">
      <c r="A151" s="59"/>
      <c r="B151" s="53"/>
      <c r="C151" s="54"/>
      <c r="D151" s="54"/>
      <c r="E151" s="233"/>
      <c r="F151" s="233"/>
      <c r="G151" s="256"/>
      <c r="H151" s="256"/>
      <c r="I151" s="56"/>
      <c r="J151" s="248"/>
      <c r="K151" s="71">
        <f t="shared" si="9"/>
      </c>
      <c r="L151" s="58"/>
      <c r="M151" s="59"/>
      <c r="N151" s="60" t="b">
        <f t="shared" si="10"/>
        <v>0</v>
      </c>
      <c r="O151" s="60"/>
      <c r="P151" s="60"/>
      <c r="Q151" s="60"/>
      <c r="R151" s="60" t="b">
        <f t="shared" si="11"/>
        <v>1</v>
      </c>
    </row>
    <row r="152" spans="1:18" ht="12.75" hidden="1">
      <c r="A152" s="59"/>
      <c r="B152" s="53"/>
      <c r="C152" s="54"/>
      <c r="D152" s="54"/>
      <c r="E152" s="233"/>
      <c r="F152" s="233"/>
      <c r="G152" s="256"/>
      <c r="H152" s="256"/>
      <c r="I152" s="56"/>
      <c r="J152" s="248"/>
      <c r="K152" s="71">
        <f t="shared" si="9"/>
      </c>
      <c r="L152" s="58"/>
      <c r="M152" s="59"/>
      <c r="N152" s="60" t="b">
        <f t="shared" si="10"/>
        <v>0</v>
      </c>
      <c r="O152" s="60"/>
      <c r="P152" s="60"/>
      <c r="Q152" s="60"/>
      <c r="R152" s="60" t="b">
        <f t="shared" si="11"/>
        <v>1</v>
      </c>
    </row>
    <row r="153" spans="1:18" ht="12.75" hidden="1">
      <c r="A153" s="59"/>
      <c r="B153" s="53"/>
      <c r="C153" s="54"/>
      <c r="D153" s="54"/>
      <c r="E153" s="233"/>
      <c r="F153" s="233"/>
      <c r="G153" s="256"/>
      <c r="H153" s="256"/>
      <c r="I153" s="56"/>
      <c r="J153" s="248"/>
      <c r="K153" s="71">
        <f t="shared" si="9"/>
      </c>
      <c r="L153" s="58"/>
      <c r="M153" s="59"/>
      <c r="N153" s="60" t="b">
        <f t="shared" si="10"/>
        <v>0</v>
      </c>
      <c r="O153" s="60"/>
      <c r="P153" s="60"/>
      <c r="Q153" s="60"/>
      <c r="R153" s="60" t="b">
        <f t="shared" si="11"/>
        <v>1</v>
      </c>
    </row>
    <row r="154" spans="1:18" ht="12.75" hidden="1">
      <c r="A154" s="59"/>
      <c r="B154" s="53"/>
      <c r="C154" s="54"/>
      <c r="D154" s="54"/>
      <c r="E154" s="233"/>
      <c r="F154" s="233"/>
      <c r="G154" s="256"/>
      <c r="H154" s="256"/>
      <c r="I154" s="56"/>
      <c r="J154" s="248"/>
      <c r="K154" s="71">
        <f t="shared" si="9"/>
      </c>
      <c r="L154" s="58"/>
      <c r="M154" s="59"/>
      <c r="N154" s="60" t="b">
        <f t="shared" si="10"/>
        <v>0</v>
      </c>
      <c r="O154" s="60"/>
      <c r="P154" s="60"/>
      <c r="Q154" s="60"/>
      <c r="R154" s="60" t="b">
        <f t="shared" si="11"/>
        <v>1</v>
      </c>
    </row>
    <row r="155" spans="1:18" ht="12.75" hidden="1">
      <c r="A155" s="59"/>
      <c r="B155" s="53"/>
      <c r="C155" s="54"/>
      <c r="D155" s="54"/>
      <c r="E155" s="233"/>
      <c r="F155" s="233"/>
      <c r="G155" s="256"/>
      <c r="H155" s="256"/>
      <c r="I155" s="56"/>
      <c r="J155" s="248"/>
      <c r="K155" s="71">
        <f t="shared" si="9"/>
      </c>
      <c r="L155" s="58"/>
      <c r="M155" s="59"/>
      <c r="N155" s="60" t="b">
        <f t="shared" si="10"/>
        <v>0</v>
      </c>
      <c r="O155" s="60"/>
      <c r="P155" s="60"/>
      <c r="Q155" s="60"/>
      <c r="R155" s="60" t="b">
        <f t="shared" si="11"/>
        <v>1</v>
      </c>
    </row>
    <row r="156" spans="1:18" ht="12.75" hidden="1">
      <c r="A156" s="59"/>
      <c r="B156" s="53"/>
      <c r="C156" s="54"/>
      <c r="D156" s="54"/>
      <c r="E156" s="233"/>
      <c r="F156" s="233"/>
      <c r="G156" s="256"/>
      <c r="H156" s="256"/>
      <c r="I156" s="56"/>
      <c r="J156" s="248"/>
      <c r="K156" s="71">
        <f t="shared" si="9"/>
      </c>
      <c r="L156" s="58"/>
      <c r="M156" s="59"/>
      <c r="N156" s="60" t="b">
        <f t="shared" si="10"/>
        <v>0</v>
      </c>
      <c r="O156" s="60"/>
      <c r="P156" s="60"/>
      <c r="Q156" s="60"/>
      <c r="R156" s="60" t="b">
        <f t="shared" si="11"/>
        <v>1</v>
      </c>
    </row>
    <row r="157" spans="1:18" ht="12.75" hidden="1">
      <c r="A157" s="59"/>
      <c r="B157" s="53"/>
      <c r="C157" s="54"/>
      <c r="D157" s="54"/>
      <c r="E157" s="233"/>
      <c r="F157" s="233"/>
      <c r="G157" s="256"/>
      <c r="H157" s="256"/>
      <c r="I157" s="56"/>
      <c r="J157" s="248"/>
      <c r="K157" s="71">
        <f t="shared" si="9"/>
      </c>
      <c r="L157" s="58"/>
      <c r="M157" s="59"/>
      <c r="N157" s="60" t="b">
        <f t="shared" si="10"/>
        <v>0</v>
      </c>
      <c r="O157" s="60"/>
      <c r="P157" s="60"/>
      <c r="Q157" s="60"/>
      <c r="R157" s="60" t="b">
        <f t="shared" si="11"/>
        <v>1</v>
      </c>
    </row>
    <row r="158" spans="1:18" ht="12.75" hidden="1">
      <c r="A158" s="59"/>
      <c r="B158" s="53"/>
      <c r="C158" s="54"/>
      <c r="D158" s="54"/>
      <c r="E158" s="233"/>
      <c r="F158" s="233"/>
      <c r="G158" s="256"/>
      <c r="H158" s="256"/>
      <c r="I158" s="56"/>
      <c r="J158" s="248"/>
      <c r="K158" s="71">
        <f t="shared" si="9"/>
      </c>
      <c r="L158" s="58"/>
      <c r="M158" s="59"/>
      <c r="N158" s="60" t="b">
        <f t="shared" si="10"/>
        <v>0</v>
      </c>
      <c r="O158" s="60"/>
      <c r="P158" s="60"/>
      <c r="Q158" s="60"/>
      <c r="R158" s="60" t="b">
        <f t="shared" si="11"/>
        <v>1</v>
      </c>
    </row>
    <row r="159" spans="1:18" ht="12.75" hidden="1">
      <c r="A159" s="59"/>
      <c r="B159" s="53"/>
      <c r="C159" s="54"/>
      <c r="D159" s="54"/>
      <c r="E159" s="233"/>
      <c r="F159" s="233"/>
      <c r="G159" s="256"/>
      <c r="H159" s="256"/>
      <c r="I159" s="56"/>
      <c r="J159" s="248"/>
      <c r="K159" s="71">
        <f t="shared" si="9"/>
      </c>
      <c r="L159" s="58"/>
      <c r="M159" s="59"/>
      <c r="N159" s="60" t="b">
        <f t="shared" si="10"/>
        <v>0</v>
      </c>
      <c r="O159" s="60"/>
      <c r="P159" s="60"/>
      <c r="Q159" s="60"/>
      <c r="R159" s="60" t="b">
        <f t="shared" si="11"/>
        <v>1</v>
      </c>
    </row>
    <row r="160" spans="1:18" ht="12.75" hidden="1">
      <c r="A160" s="59"/>
      <c r="B160" s="53"/>
      <c r="C160" s="54"/>
      <c r="D160" s="54"/>
      <c r="E160" s="233"/>
      <c r="F160" s="233"/>
      <c r="G160" s="256"/>
      <c r="H160" s="256"/>
      <c r="I160" s="56"/>
      <c r="J160" s="248"/>
      <c r="K160" s="71">
        <f t="shared" si="9"/>
      </c>
      <c r="L160" s="58"/>
      <c r="M160" s="59"/>
      <c r="N160" s="60" t="b">
        <f t="shared" si="10"/>
        <v>0</v>
      </c>
      <c r="O160" s="60"/>
      <c r="P160" s="60"/>
      <c r="Q160" s="60"/>
      <c r="R160" s="60" t="b">
        <f t="shared" si="11"/>
        <v>1</v>
      </c>
    </row>
    <row r="161" spans="1:18" ht="12.75" hidden="1">
      <c r="A161" s="59"/>
      <c r="B161" s="53"/>
      <c r="C161" s="54"/>
      <c r="D161" s="54"/>
      <c r="E161" s="233"/>
      <c r="F161" s="233"/>
      <c r="G161" s="256"/>
      <c r="H161" s="256"/>
      <c r="I161" s="56"/>
      <c r="J161" s="248"/>
      <c r="K161" s="71">
        <f t="shared" si="9"/>
      </c>
      <c r="L161" s="58"/>
      <c r="M161" s="59"/>
      <c r="N161" s="60" t="b">
        <f t="shared" si="10"/>
        <v>0</v>
      </c>
      <c r="O161" s="60"/>
      <c r="P161" s="60"/>
      <c r="Q161" s="60"/>
      <c r="R161" s="60" t="b">
        <f t="shared" si="11"/>
        <v>1</v>
      </c>
    </row>
    <row r="162" spans="1:18" ht="12.75" hidden="1">
      <c r="A162" s="59"/>
      <c r="B162" s="53"/>
      <c r="C162" s="54"/>
      <c r="D162" s="54"/>
      <c r="E162" s="233"/>
      <c r="F162" s="233"/>
      <c r="G162" s="256"/>
      <c r="H162" s="256"/>
      <c r="I162" s="56"/>
      <c r="J162" s="248"/>
      <c r="K162" s="71">
        <f t="shared" si="9"/>
      </c>
      <c r="L162" s="58"/>
      <c r="M162" s="59"/>
      <c r="N162" s="60" t="b">
        <f t="shared" si="10"/>
        <v>0</v>
      </c>
      <c r="O162" s="60"/>
      <c r="P162" s="60"/>
      <c r="Q162" s="60"/>
      <c r="R162" s="60" t="b">
        <f t="shared" si="11"/>
        <v>1</v>
      </c>
    </row>
    <row r="163" spans="1:18" ht="12.75" hidden="1">
      <c r="A163" s="59"/>
      <c r="B163" s="53"/>
      <c r="C163" s="54"/>
      <c r="D163" s="54"/>
      <c r="E163" s="233"/>
      <c r="F163" s="233"/>
      <c r="G163" s="256"/>
      <c r="H163" s="256"/>
      <c r="I163" s="56"/>
      <c r="J163" s="248"/>
      <c r="K163" s="71">
        <f t="shared" si="9"/>
      </c>
      <c r="L163" s="58"/>
      <c r="M163" s="59"/>
      <c r="N163" s="60" t="b">
        <f t="shared" si="10"/>
        <v>0</v>
      </c>
      <c r="O163" s="60"/>
      <c r="P163" s="60"/>
      <c r="Q163" s="60"/>
      <c r="R163" s="60" t="b">
        <f t="shared" si="11"/>
        <v>1</v>
      </c>
    </row>
    <row r="164" spans="1:18" ht="12.75" hidden="1">
      <c r="A164" s="59"/>
      <c r="B164" s="53"/>
      <c r="C164" s="54"/>
      <c r="D164" s="54"/>
      <c r="E164" s="233"/>
      <c r="F164" s="233"/>
      <c r="G164" s="256"/>
      <c r="H164" s="256"/>
      <c r="I164" s="56"/>
      <c r="J164" s="248"/>
      <c r="K164" s="71">
        <f t="shared" si="9"/>
      </c>
      <c r="L164" s="58"/>
      <c r="M164" s="59"/>
      <c r="N164" s="60" t="b">
        <f t="shared" si="10"/>
        <v>0</v>
      </c>
      <c r="O164" s="60"/>
      <c r="P164" s="60"/>
      <c r="Q164" s="60"/>
      <c r="R164" s="60" t="b">
        <f t="shared" si="11"/>
        <v>1</v>
      </c>
    </row>
    <row r="165" spans="1:18" ht="12.75" hidden="1">
      <c r="A165" s="59"/>
      <c r="B165" s="53"/>
      <c r="C165" s="54"/>
      <c r="D165" s="54"/>
      <c r="E165" s="233"/>
      <c r="F165" s="233"/>
      <c r="G165" s="256"/>
      <c r="H165" s="256"/>
      <c r="I165" s="56"/>
      <c r="J165" s="248"/>
      <c r="K165" s="71">
        <f t="shared" si="9"/>
      </c>
      <c r="L165" s="58"/>
      <c r="M165" s="59"/>
      <c r="N165" s="60" t="b">
        <f t="shared" si="10"/>
        <v>0</v>
      </c>
      <c r="O165" s="60"/>
      <c r="P165" s="60"/>
      <c r="Q165" s="60"/>
      <c r="R165" s="60" t="b">
        <f t="shared" si="11"/>
        <v>1</v>
      </c>
    </row>
    <row r="166" spans="1:18" ht="12.75" hidden="1">
      <c r="A166" s="59"/>
      <c r="B166" s="53"/>
      <c r="C166" s="54"/>
      <c r="D166" s="54"/>
      <c r="E166" s="233"/>
      <c r="F166" s="233"/>
      <c r="G166" s="256"/>
      <c r="H166" s="256"/>
      <c r="I166" s="56"/>
      <c r="J166" s="248"/>
      <c r="K166" s="71">
        <f t="shared" si="9"/>
      </c>
      <c r="L166" s="58"/>
      <c r="M166" s="59"/>
      <c r="N166" s="60" t="b">
        <f t="shared" si="10"/>
        <v>0</v>
      </c>
      <c r="O166" s="60"/>
      <c r="P166" s="60"/>
      <c r="Q166" s="60"/>
      <c r="R166" s="60" t="b">
        <f t="shared" si="11"/>
        <v>1</v>
      </c>
    </row>
    <row r="167" spans="1:18" ht="12.75" hidden="1">
      <c r="A167" s="59"/>
      <c r="B167" s="53"/>
      <c r="C167" s="54"/>
      <c r="D167" s="54"/>
      <c r="E167" s="233"/>
      <c r="F167" s="233"/>
      <c r="G167" s="256"/>
      <c r="H167" s="256"/>
      <c r="I167" s="56"/>
      <c r="J167" s="248"/>
      <c r="K167" s="71">
        <f t="shared" si="9"/>
      </c>
      <c r="L167" s="58"/>
      <c r="M167" s="59"/>
      <c r="N167" s="60" t="b">
        <f t="shared" si="10"/>
        <v>0</v>
      </c>
      <c r="O167" s="60"/>
      <c r="P167" s="60"/>
      <c r="Q167" s="60"/>
      <c r="R167" s="60" t="b">
        <f t="shared" si="11"/>
        <v>1</v>
      </c>
    </row>
    <row r="168" spans="1:18" ht="12.75" hidden="1">
      <c r="A168" s="59"/>
      <c r="B168" s="53"/>
      <c r="C168" s="54"/>
      <c r="D168" s="54"/>
      <c r="E168" s="233"/>
      <c r="F168" s="233"/>
      <c r="G168" s="256"/>
      <c r="H168" s="256"/>
      <c r="I168" s="56"/>
      <c r="J168" s="248"/>
      <c r="K168" s="71">
        <f t="shared" si="9"/>
      </c>
      <c r="L168" s="58"/>
      <c r="M168" s="59"/>
      <c r="N168" s="60" t="b">
        <f t="shared" si="10"/>
        <v>0</v>
      </c>
      <c r="O168" s="60"/>
      <c r="P168" s="60"/>
      <c r="Q168" s="60"/>
      <c r="R168" s="60" t="b">
        <f t="shared" si="11"/>
        <v>1</v>
      </c>
    </row>
    <row r="169" spans="1:18" ht="12.75" hidden="1">
      <c r="A169" s="59"/>
      <c r="B169" s="53"/>
      <c r="C169" s="54"/>
      <c r="D169" s="54"/>
      <c r="E169" s="233"/>
      <c r="F169" s="233"/>
      <c r="G169" s="256"/>
      <c r="H169" s="256"/>
      <c r="I169" s="56"/>
      <c r="J169" s="248"/>
      <c r="K169" s="71">
        <f t="shared" si="9"/>
      </c>
      <c r="L169" s="58"/>
      <c r="M169" s="59"/>
      <c r="N169" s="60" t="b">
        <f t="shared" si="10"/>
        <v>0</v>
      </c>
      <c r="O169" s="60"/>
      <c r="P169" s="60"/>
      <c r="Q169" s="60"/>
      <c r="R169" s="60" t="b">
        <f t="shared" si="11"/>
        <v>1</v>
      </c>
    </row>
    <row r="170" spans="1:18" ht="12.75" hidden="1">
      <c r="A170" s="59"/>
      <c r="B170" s="53"/>
      <c r="C170" s="54"/>
      <c r="D170" s="54"/>
      <c r="E170" s="233"/>
      <c r="F170" s="233"/>
      <c r="G170" s="256"/>
      <c r="H170" s="256"/>
      <c r="I170" s="56"/>
      <c r="J170" s="248"/>
      <c r="K170" s="71">
        <f aca="true" t="shared" si="12" ref="K170:K201">IF(OR(J170&lt;&gt;"",J170&lt;&gt;0),ROUND(((G170+H170)/J170),2),"")</f>
      </c>
      <c r="L170" s="58"/>
      <c r="M170" s="59"/>
      <c r="N170" s="60" t="b">
        <f aca="true" t="shared" si="13" ref="N170:N206">AND(OR(B170="",C170="",D170="",E170="",F170="",G170="",H170="",I170="",J170=""),B170&amp;C170&amp;D170&amp;E170&amp;F170&amp;G170&amp;H170&amp;I170&amp;J170&amp;L170&lt;&gt;"")</f>
        <v>0</v>
      </c>
      <c r="O170" s="60"/>
      <c r="P170" s="60"/>
      <c r="Q170" s="60"/>
      <c r="R170" s="60" t="b">
        <f t="shared" si="11"/>
        <v>1</v>
      </c>
    </row>
    <row r="171" spans="1:18" ht="12.75" hidden="1">
      <c r="A171" s="59"/>
      <c r="B171" s="53"/>
      <c r="C171" s="54"/>
      <c r="D171" s="54"/>
      <c r="E171" s="233"/>
      <c r="F171" s="233"/>
      <c r="G171" s="256"/>
      <c r="H171" s="256"/>
      <c r="I171" s="56"/>
      <c r="J171" s="248"/>
      <c r="K171" s="71">
        <f t="shared" si="12"/>
      </c>
      <c r="L171" s="58"/>
      <c r="M171" s="59"/>
      <c r="N171" s="60" t="b">
        <f t="shared" si="13"/>
        <v>0</v>
      </c>
      <c r="O171" s="60"/>
      <c r="P171" s="60"/>
      <c r="Q171" s="60"/>
      <c r="R171" s="60" t="b">
        <f aca="true" t="shared" si="14" ref="R171:R206">AND(B170="",NOT(N171))</f>
        <v>1</v>
      </c>
    </row>
    <row r="172" spans="1:18" ht="12.75" hidden="1">
      <c r="A172" s="59"/>
      <c r="B172" s="53"/>
      <c r="C172" s="54"/>
      <c r="D172" s="54"/>
      <c r="E172" s="233"/>
      <c r="F172" s="233"/>
      <c r="G172" s="256"/>
      <c r="H172" s="256"/>
      <c r="I172" s="56"/>
      <c r="J172" s="248"/>
      <c r="K172" s="71">
        <f t="shared" si="12"/>
      </c>
      <c r="L172" s="58"/>
      <c r="M172" s="59"/>
      <c r="N172" s="60" t="b">
        <f t="shared" si="13"/>
        <v>0</v>
      </c>
      <c r="O172" s="60"/>
      <c r="P172" s="60"/>
      <c r="Q172" s="60"/>
      <c r="R172" s="60" t="b">
        <f t="shared" si="14"/>
        <v>1</v>
      </c>
    </row>
    <row r="173" spans="1:18" ht="12.75" hidden="1">
      <c r="A173" s="59"/>
      <c r="B173" s="53"/>
      <c r="C173" s="54"/>
      <c r="D173" s="54"/>
      <c r="E173" s="233"/>
      <c r="F173" s="233"/>
      <c r="G173" s="256"/>
      <c r="H173" s="256"/>
      <c r="I173" s="56"/>
      <c r="J173" s="248"/>
      <c r="K173" s="71">
        <f t="shared" si="12"/>
      </c>
      <c r="L173" s="58"/>
      <c r="M173" s="59"/>
      <c r="N173" s="60" t="b">
        <f t="shared" si="13"/>
        <v>0</v>
      </c>
      <c r="O173" s="60"/>
      <c r="P173" s="60"/>
      <c r="Q173" s="60"/>
      <c r="R173" s="60" t="b">
        <f t="shared" si="14"/>
        <v>1</v>
      </c>
    </row>
    <row r="174" spans="1:18" ht="12.75" hidden="1">
      <c r="A174" s="59"/>
      <c r="B174" s="53"/>
      <c r="C174" s="54"/>
      <c r="D174" s="54"/>
      <c r="E174" s="233"/>
      <c r="F174" s="233"/>
      <c r="G174" s="256"/>
      <c r="H174" s="256"/>
      <c r="I174" s="56"/>
      <c r="J174" s="248"/>
      <c r="K174" s="71">
        <f t="shared" si="12"/>
      </c>
      <c r="L174" s="58"/>
      <c r="M174" s="59"/>
      <c r="N174" s="60" t="b">
        <f t="shared" si="13"/>
        <v>0</v>
      </c>
      <c r="O174" s="60"/>
      <c r="P174" s="60"/>
      <c r="Q174" s="60"/>
      <c r="R174" s="60" t="b">
        <f t="shared" si="14"/>
        <v>1</v>
      </c>
    </row>
    <row r="175" spans="1:18" ht="12.75" hidden="1">
      <c r="A175" s="59"/>
      <c r="B175" s="53"/>
      <c r="C175" s="54"/>
      <c r="D175" s="54"/>
      <c r="E175" s="233"/>
      <c r="F175" s="233"/>
      <c r="G175" s="256"/>
      <c r="H175" s="256"/>
      <c r="I175" s="56"/>
      <c r="J175" s="248"/>
      <c r="K175" s="71">
        <f t="shared" si="12"/>
      </c>
      <c r="L175" s="58"/>
      <c r="M175" s="59"/>
      <c r="N175" s="60" t="b">
        <f t="shared" si="13"/>
        <v>0</v>
      </c>
      <c r="O175" s="60"/>
      <c r="P175" s="60"/>
      <c r="Q175" s="60"/>
      <c r="R175" s="60" t="b">
        <f t="shared" si="14"/>
        <v>1</v>
      </c>
    </row>
    <row r="176" spans="1:18" ht="12.75" hidden="1">
      <c r="A176" s="59"/>
      <c r="B176" s="53"/>
      <c r="C176" s="54"/>
      <c r="D176" s="54"/>
      <c r="E176" s="233"/>
      <c r="F176" s="233"/>
      <c r="G176" s="256"/>
      <c r="H176" s="256"/>
      <c r="I176" s="56"/>
      <c r="J176" s="248"/>
      <c r="K176" s="71">
        <f t="shared" si="12"/>
      </c>
      <c r="L176" s="58"/>
      <c r="M176" s="59"/>
      <c r="N176" s="60" t="b">
        <f t="shared" si="13"/>
        <v>0</v>
      </c>
      <c r="O176" s="60"/>
      <c r="P176" s="60"/>
      <c r="Q176" s="60"/>
      <c r="R176" s="60" t="b">
        <f t="shared" si="14"/>
        <v>1</v>
      </c>
    </row>
    <row r="177" spans="1:18" ht="12.75" hidden="1">
      <c r="A177" s="59"/>
      <c r="B177" s="53"/>
      <c r="C177" s="54"/>
      <c r="D177" s="54"/>
      <c r="E177" s="233"/>
      <c r="F177" s="233"/>
      <c r="G177" s="256"/>
      <c r="H177" s="256"/>
      <c r="I177" s="56"/>
      <c r="J177" s="248"/>
      <c r="K177" s="71">
        <f t="shared" si="12"/>
      </c>
      <c r="L177" s="58"/>
      <c r="M177" s="59"/>
      <c r="N177" s="60" t="b">
        <f t="shared" si="13"/>
        <v>0</v>
      </c>
      <c r="O177" s="60"/>
      <c r="P177" s="60"/>
      <c r="Q177" s="60"/>
      <c r="R177" s="60" t="b">
        <f t="shared" si="14"/>
        <v>1</v>
      </c>
    </row>
    <row r="178" spans="1:18" ht="12.75" hidden="1">
      <c r="A178" s="59"/>
      <c r="B178" s="53"/>
      <c r="C178" s="54"/>
      <c r="D178" s="54"/>
      <c r="E178" s="233"/>
      <c r="F178" s="233"/>
      <c r="G178" s="256"/>
      <c r="H178" s="256"/>
      <c r="I178" s="56"/>
      <c r="J178" s="248"/>
      <c r="K178" s="71">
        <f t="shared" si="12"/>
      </c>
      <c r="L178" s="58"/>
      <c r="M178" s="59"/>
      <c r="N178" s="60" t="b">
        <f t="shared" si="13"/>
        <v>0</v>
      </c>
      <c r="O178" s="60"/>
      <c r="P178" s="60"/>
      <c r="Q178" s="60"/>
      <c r="R178" s="60" t="b">
        <f t="shared" si="14"/>
        <v>1</v>
      </c>
    </row>
    <row r="179" spans="1:18" ht="12.75" hidden="1">
      <c r="A179" s="59"/>
      <c r="B179" s="53"/>
      <c r="C179" s="54"/>
      <c r="D179" s="54"/>
      <c r="E179" s="233"/>
      <c r="F179" s="233"/>
      <c r="G179" s="256"/>
      <c r="H179" s="256"/>
      <c r="I179" s="56"/>
      <c r="J179" s="248"/>
      <c r="K179" s="71">
        <f t="shared" si="12"/>
      </c>
      <c r="L179" s="58"/>
      <c r="M179" s="59"/>
      <c r="N179" s="60" t="b">
        <f t="shared" si="13"/>
        <v>0</v>
      </c>
      <c r="O179" s="60"/>
      <c r="P179" s="60"/>
      <c r="Q179" s="60"/>
      <c r="R179" s="60" t="b">
        <f t="shared" si="14"/>
        <v>1</v>
      </c>
    </row>
    <row r="180" spans="1:18" ht="12.75" hidden="1">
      <c r="A180" s="59"/>
      <c r="B180" s="53"/>
      <c r="C180" s="54"/>
      <c r="D180" s="54"/>
      <c r="E180" s="233"/>
      <c r="F180" s="233"/>
      <c r="G180" s="256"/>
      <c r="H180" s="256"/>
      <c r="I180" s="56"/>
      <c r="J180" s="248"/>
      <c r="K180" s="71">
        <f t="shared" si="12"/>
      </c>
      <c r="L180" s="58"/>
      <c r="M180" s="59"/>
      <c r="N180" s="60" t="b">
        <f t="shared" si="13"/>
        <v>0</v>
      </c>
      <c r="O180" s="60"/>
      <c r="P180" s="60"/>
      <c r="Q180" s="60"/>
      <c r="R180" s="60" t="b">
        <f t="shared" si="14"/>
        <v>1</v>
      </c>
    </row>
    <row r="181" spans="1:18" ht="12.75" hidden="1">
      <c r="A181" s="59"/>
      <c r="B181" s="53"/>
      <c r="C181" s="54"/>
      <c r="D181" s="54"/>
      <c r="E181" s="233"/>
      <c r="F181" s="233"/>
      <c r="G181" s="256"/>
      <c r="H181" s="256"/>
      <c r="I181" s="56"/>
      <c r="J181" s="248"/>
      <c r="K181" s="71">
        <f t="shared" si="12"/>
      </c>
      <c r="L181" s="58"/>
      <c r="M181" s="59"/>
      <c r="N181" s="60" t="b">
        <f t="shared" si="13"/>
        <v>0</v>
      </c>
      <c r="O181" s="60"/>
      <c r="P181" s="60"/>
      <c r="Q181" s="60"/>
      <c r="R181" s="60" t="b">
        <f t="shared" si="14"/>
        <v>1</v>
      </c>
    </row>
    <row r="182" spans="1:18" ht="12.75" hidden="1">
      <c r="A182" s="59"/>
      <c r="B182" s="53"/>
      <c r="C182" s="54"/>
      <c r="D182" s="54"/>
      <c r="E182" s="233"/>
      <c r="F182" s="233"/>
      <c r="G182" s="256"/>
      <c r="H182" s="256"/>
      <c r="I182" s="56"/>
      <c r="J182" s="248"/>
      <c r="K182" s="71">
        <f t="shared" si="12"/>
      </c>
      <c r="L182" s="58"/>
      <c r="M182" s="59"/>
      <c r="N182" s="60" t="b">
        <f t="shared" si="13"/>
        <v>0</v>
      </c>
      <c r="O182" s="60"/>
      <c r="P182" s="60"/>
      <c r="Q182" s="60"/>
      <c r="R182" s="60" t="b">
        <f t="shared" si="14"/>
        <v>1</v>
      </c>
    </row>
    <row r="183" spans="1:18" ht="12.75" hidden="1">
      <c r="A183" s="59"/>
      <c r="B183" s="53"/>
      <c r="C183" s="54"/>
      <c r="D183" s="54"/>
      <c r="E183" s="233"/>
      <c r="F183" s="233"/>
      <c r="G183" s="256"/>
      <c r="H183" s="256"/>
      <c r="I183" s="56"/>
      <c r="J183" s="248"/>
      <c r="K183" s="71">
        <f t="shared" si="12"/>
      </c>
      <c r="L183" s="58"/>
      <c r="M183" s="59"/>
      <c r="N183" s="60" t="b">
        <f t="shared" si="13"/>
        <v>0</v>
      </c>
      <c r="O183" s="60"/>
      <c r="P183" s="60"/>
      <c r="Q183" s="60"/>
      <c r="R183" s="60" t="b">
        <f t="shared" si="14"/>
        <v>1</v>
      </c>
    </row>
    <row r="184" spans="1:18" ht="12.75" hidden="1">
      <c r="A184" s="59"/>
      <c r="B184" s="53"/>
      <c r="C184" s="54"/>
      <c r="D184" s="54"/>
      <c r="E184" s="233"/>
      <c r="F184" s="233"/>
      <c r="G184" s="256"/>
      <c r="H184" s="256"/>
      <c r="I184" s="56"/>
      <c r="J184" s="248"/>
      <c r="K184" s="71">
        <f t="shared" si="12"/>
      </c>
      <c r="L184" s="58"/>
      <c r="M184" s="59"/>
      <c r="N184" s="60" t="b">
        <f t="shared" si="13"/>
        <v>0</v>
      </c>
      <c r="O184" s="60"/>
      <c r="P184" s="60"/>
      <c r="Q184" s="60"/>
      <c r="R184" s="60" t="b">
        <f t="shared" si="14"/>
        <v>1</v>
      </c>
    </row>
    <row r="185" spans="1:18" ht="12.75" hidden="1">
      <c r="A185" s="59"/>
      <c r="B185" s="53"/>
      <c r="C185" s="54"/>
      <c r="D185" s="54"/>
      <c r="E185" s="233"/>
      <c r="F185" s="233"/>
      <c r="G185" s="256"/>
      <c r="H185" s="256"/>
      <c r="I185" s="56"/>
      <c r="J185" s="248"/>
      <c r="K185" s="71">
        <f t="shared" si="12"/>
      </c>
      <c r="L185" s="58"/>
      <c r="M185" s="59"/>
      <c r="N185" s="60" t="b">
        <f t="shared" si="13"/>
        <v>0</v>
      </c>
      <c r="O185" s="60"/>
      <c r="P185" s="60"/>
      <c r="Q185" s="60"/>
      <c r="R185" s="60" t="b">
        <f t="shared" si="14"/>
        <v>1</v>
      </c>
    </row>
    <row r="186" spans="1:18" ht="12.75" hidden="1">
      <c r="A186" s="59"/>
      <c r="B186" s="53"/>
      <c r="C186" s="54"/>
      <c r="D186" s="54"/>
      <c r="E186" s="233"/>
      <c r="F186" s="233"/>
      <c r="G186" s="256"/>
      <c r="H186" s="256"/>
      <c r="I186" s="56"/>
      <c r="J186" s="248"/>
      <c r="K186" s="71">
        <f t="shared" si="12"/>
      </c>
      <c r="L186" s="58"/>
      <c r="M186" s="59"/>
      <c r="N186" s="60" t="b">
        <f t="shared" si="13"/>
        <v>0</v>
      </c>
      <c r="O186" s="60"/>
      <c r="P186" s="60"/>
      <c r="Q186" s="60"/>
      <c r="R186" s="60" t="b">
        <f t="shared" si="14"/>
        <v>1</v>
      </c>
    </row>
    <row r="187" spans="1:18" ht="12.75" hidden="1">
      <c r="A187" s="59"/>
      <c r="B187" s="53"/>
      <c r="C187" s="54"/>
      <c r="D187" s="54"/>
      <c r="E187" s="233"/>
      <c r="F187" s="233"/>
      <c r="G187" s="256"/>
      <c r="H187" s="256"/>
      <c r="I187" s="56"/>
      <c r="J187" s="248"/>
      <c r="K187" s="71">
        <f t="shared" si="12"/>
      </c>
      <c r="L187" s="58"/>
      <c r="M187" s="59"/>
      <c r="N187" s="60" t="b">
        <f t="shared" si="13"/>
        <v>0</v>
      </c>
      <c r="O187" s="60"/>
      <c r="P187" s="60"/>
      <c r="Q187" s="60"/>
      <c r="R187" s="60" t="b">
        <f t="shared" si="14"/>
        <v>1</v>
      </c>
    </row>
    <row r="188" spans="1:18" ht="12.75" hidden="1">
      <c r="A188" s="59"/>
      <c r="B188" s="53"/>
      <c r="C188" s="54"/>
      <c r="D188" s="54"/>
      <c r="E188" s="233"/>
      <c r="F188" s="233"/>
      <c r="G188" s="256"/>
      <c r="H188" s="256"/>
      <c r="I188" s="56"/>
      <c r="J188" s="248"/>
      <c r="K188" s="71">
        <f t="shared" si="12"/>
      </c>
      <c r="L188" s="58"/>
      <c r="M188" s="59"/>
      <c r="N188" s="60" t="b">
        <f t="shared" si="13"/>
        <v>0</v>
      </c>
      <c r="O188" s="60"/>
      <c r="P188" s="60"/>
      <c r="Q188" s="60"/>
      <c r="R188" s="60" t="b">
        <f t="shared" si="14"/>
        <v>1</v>
      </c>
    </row>
    <row r="189" spans="1:18" ht="12.75" hidden="1">
      <c r="A189" s="59"/>
      <c r="B189" s="53"/>
      <c r="C189" s="54"/>
      <c r="D189" s="54"/>
      <c r="E189" s="233"/>
      <c r="F189" s="233"/>
      <c r="G189" s="256"/>
      <c r="H189" s="256"/>
      <c r="I189" s="56"/>
      <c r="J189" s="248"/>
      <c r="K189" s="71">
        <f t="shared" si="12"/>
      </c>
      <c r="L189" s="58"/>
      <c r="M189" s="59"/>
      <c r="N189" s="60" t="b">
        <f t="shared" si="13"/>
        <v>0</v>
      </c>
      <c r="O189" s="60"/>
      <c r="P189" s="60"/>
      <c r="Q189" s="60"/>
      <c r="R189" s="60" t="b">
        <f t="shared" si="14"/>
        <v>1</v>
      </c>
    </row>
    <row r="190" spans="1:18" ht="12.75" hidden="1">
      <c r="A190" s="59"/>
      <c r="B190" s="53"/>
      <c r="C190" s="54"/>
      <c r="D190" s="54"/>
      <c r="E190" s="233"/>
      <c r="F190" s="233"/>
      <c r="G190" s="256"/>
      <c r="H190" s="256"/>
      <c r="I190" s="56"/>
      <c r="J190" s="248"/>
      <c r="K190" s="71">
        <f t="shared" si="12"/>
      </c>
      <c r="L190" s="58"/>
      <c r="M190" s="59"/>
      <c r="N190" s="60" t="b">
        <f t="shared" si="13"/>
        <v>0</v>
      </c>
      <c r="O190" s="60"/>
      <c r="P190" s="60"/>
      <c r="Q190" s="60"/>
      <c r="R190" s="60" t="b">
        <f t="shared" si="14"/>
        <v>1</v>
      </c>
    </row>
    <row r="191" spans="1:18" ht="12.75" hidden="1">
      <c r="A191" s="59"/>
      <c r="B191" s="53"/>
      <c r="C191" s="54"/>
      <c r="D191" s="54"/>
      <c r="E191" s="233"/>
      <c r="F191" s="233"/>
      <c r="G191" s="256"/>
      <c r="H191" s="256"/>
      <c r="I191" s="56"/>
      <c r="J191" s="248"/>
      <c r="K191" s="71">
        <f t="shared" si="12"/>
      </c>
      <c r="L191" s="58"/>
      <c r="M191" s="59"/>
      <c r="N191" s="60" t="b">
        <f t="shared" si="13"/>
        <v>0</v>
      </c>
      <c r="O191" s="60"/>
      <c r="P191" s="60"/>
      <c r="Q191" s="60"/>
      <c r="R191" s="60" t="b">
        <f t="shared" si="14"/>
        <v>1</v>
      </c>
    </row>
    <row r="192" spans="1:18" ht="12.75" hidden="1">
      <c r="A192" s="59"/>
      <c r="B192" s="53"/>
      <c r="C192" s="54"/>
      <c r="D192" s="54"/>
      <c r="E192" s="233"/>
      <c r="F192" s="233"/>
      <c r="G192" s="256"/>
      <c r="H192" s="256"/>
      <c r="I192" s="56"/>
      <c r="J192" s="248"/>
      <c r="K192" s="71">
        <f t="shared" si="12"/>
      </c>
      <c r="L192" s="58"/>
      <c r="M192" s="59"/>
      <c r="N192" s="60" t="b">
        <f t="shared" si="13"/>
        <v>0</v>
      </c>
      <c r="O192" s="60"/>
      <c r="P192" s="60"/>
      <c r="Q192" s="60"/>
      <c r="R192" s="60" t="b">
        <f t="shared" si="14"/>
        <v>1</v>
      </c>
    </row>
    <row r="193" spans="1:18" ht="12.75" hidden="1">
      <c r="A193" s="59"/>
      <c r="B193" s="53"/>
      <c r="C193" s="54"/>
      <c r="D193" s="54"/>
      <c r="E193" s="233"/>
      <c r="F193" s="233"/>
      <c r="G193" s="256"/>
      <c r="H193" s="256"/>
      <c r="I193" s="56"/>
      <c r="J193" s="248"/>
      <c r="K193" s="71">
        <f t="shared" si="12"/>
      </c>
      <c r="L193" s="58"/>
      <c r="M193" s="59"/>
      <c r="N193" s="60" t="b">
        <f t="shared" si="13"/>
        <v>0</v>
      </c>
      <c r="O193" s="60"/>
      <c r="P193" s="60"/>
      <c r="Q193" s="60"/>
      <c r="R193" s="60" t="b">
        <f t="shared" si="14"/>
        <v>1</v>
      </c>
    </row>
    <row r="194" spans="1:18" ht="12.75" hidden="1">
      <c r="A194" s="59"/>
      <c r="B194" s="53"/>
      <c r="C194" s="54"/>
      <c r="D194" s="54"/>
      <c r="E194" s="233"/>
      <c r="F194" s="233"/>
      <c r="G194" s="256"/>
      <c r="H194" s="256"/>
      <c r="I194" s="56"/>
      <c r="J194" s="248"/>
      <c r="K194" s="71">
        <f t="shared" si="12"/>
      </c>
      <c r="L194" s="58"/>
      <c r="M194" s="59"/>
      <c r="N194" s="60" t="b">
        <f t="shared" si="13"/>
        <v>0</v>
      </c>
      <c r="O194" s="60"/>
      <c r="P194" s="60"/>
      <c r="Q194" s="60"/>
      <c r="R194" s="60" t="b">
        <f t="shared" si="14"/>
        <v>1</v>
      </c>
    </row>
    <row r="195" spans="1:18" ht="12.75" hidden="1">
      <c r="A195" s="59"/>
      <c r="B195" s="53"/>
      <c r="C195" s="54"/>
      <c r="D195" s="54"/>
      <c r="E195" s="233"/>
      <c r="F195" s="233"/>
      <c r="G195" s="256"/>
      <c r="H195" s="256"/>
      <c r="I195" s="56"/>
      <c r="J195" s="248"/>
      <c r="K195" s="71">
        <f t="shared" si="12"/>
      </c>
      <c r="L195" s="58"/>
      <c r="M195" s="59"/>
      <c r="N195" s="60" t="b">
        <f t="shared" si="13"/>
        <v>0</v>
      </c>
      <c r="O195" s="60"/>
      <c r="P195" s="60"/>
      <c r="Q195" s="60"/>
      <c r="R195" s="60" t="b">
        <f t="shared" si="14"/>
        <v>1</v>
      </c>
    </row>
    <row r="196" spans="1:18" ht="12.75" hidden="1">
      <c r="A196" s="59"/>
      <c r="B196" s="53"/>
      <c r="C196" s="54"/>
      <c r="D196" s="54"/>
      <c r="E196" s="233"/>
      <c r="F196" s="233"/>
      <c r="G196" s="256"/>
      <c r="H196" s="256"/>
      <c r="I196" s="56"/>
      <c r="J196" s="248"/>
      <c r="K196" s="71">
        <f t="shared" si="12"/>
      </c>
      <c r="L196" s="58"/>
      <c r="M196" s="59"/>
      <c r="N196" s="60" t="b">
        <f t="shared" si="13"/>
        <v>0</v>
      </c>
      <c r="O196" s="60"/>
      <c r="P196" s="60"/>
      <c r="Q196" s="60"/>
      <c r="R196" s="60" t="b">
        <f t="shared" si="14"/>
        <v>1</v>
      </c>
    </row>
    <row r="197" spans="1:18" ht="12.75" hidden="1">
      <c r="A197" s="59"/>
      <c r="B197" s="53"/>
      <c r="C197" s="54"/>
      <c r="D197" s="54"/>
      <c r="E197" s="233"/>
      <c r="F197" s="233"/>
      <c r="G197" s="256"/>
      <c r="H197" s="256"/>
      <c r="I197" s="56"/>
      <c r="J197" s="248"/>
      <c r="K197" s="71">
        <f t="shared" si="12"/>
      </c>
      <c r="L197" s="58"/>
      <c r="M197" s="59"/>
      <c r="N197" s="60" t="b">
        <f t="shared" si="13"/>
        <v>0</v>
      </c>
      <c r="O197" s="60"/>
      <c r="P197" s="60"/>
      <c r="Q197" s="60"/>
      <c r="R197" s="60" t="b">
        <f t="shared" si="14"/>
        <v>1</v>
      </c>
    </row>
    <row r="198" spans="1:18" ht="12.75" hidden="1">
      <c r="A198" s="59"/>
      <c r="B198" s="53"/>
      <c r="C198" s="54"/>
      <c r="D198" s="54"/>
      <c r="E198" s="233"/>
      <c r="F198" s="233"/>
      <c r="G198" s="256"/>
      <c r="H198" s="256"/>
      <c r="I198" s="56"/>
      <c r="J198" s="248"/>
      <c r="K198" s="71">
        <f t="shared" si="12"/>
      </c>
      <c r="L198" s="58"/>
      <c r="M198" s="59"/>
      <c r="N198" s="60" t="b">
        <f t="shared" si="13"/>
        <v>0</v>
      </c>
      <c r="O198" s="60"/>
      <c r="P198" s="60"/>
      <c r="Q198" s="60"/>
      <c r="R198" s="60" t="b">
        <f t="shared" si="14"/>
        <v>1</v>
      </c>
    </row>
    <row r="199" spans="1:18" ht="12.75" hidden="1">
      <c r="A199" s="59"/>
      <c r="B199" s="53"/>
      <c r="C199" s="54"/>
      <c r="D199" s="54"/>
      <c r="E199" s="233"/>
      <c r="F199" s="233"/>
      <c r="G199" s="256"/>
      <c r="H199" s="256"/>
      <c r="I199" s="56"/>
      <c r="J199" s="248"/>
      <c r="K199" s="71">
        <f t="shared" si="12"/>
      </c>
      <c r="L199" s="58"/>
      <c r="M199" s="59"/>
      <c r="N199" s="60" t="b">
        <f t="shared" si="13"/>
        <v>0</v>
      </c>
      <c r="O199" s="60"/>
      <c r="P199" s="60"/>
      <c r="Q199" s="60"/>
      <c r="R199" s="60" t="b">
        <f t="shared" si="14"/>
        <v>1</v>
      </c>
    </row>
    <row r="200" spans="1:18" ht="12.75" hidden="1">
      <c r="A200" s="59"/>
      <c r="B200" s="53"/>
      <c r="C200" s="54"/>
      <c r="D200" s="54"/>
      <c r="E200" s="233"/>
      <c r="F200" s="233"/>
      <c r="G200" s="256"/>
      <c r="H200" s="256"/>
      <c r="I200" s="56"/>
      <c r="J200" s="248"/>
      <c r="K200" s="71">
        <f t="shared" si="12"/>
      </c>
      <c r="L200" s="58"/>
      <c r="M200" s="59"/>
      <c r="N200" s="60" t="b">
        <f t="shared" si="13"/>
        <v>0</v>
      </c>
      <c r="O200" s="60"/>
      <c r="P200" s="60"/>
      <c r="Q200" s="60"/>
      <c r="R200" s="60" t="b">
        <f t="shared" si="14"/>
        <v>1</v>
      </c>
    </row>
    <row r="201" spans="1:18" ht="12.75" hidden="1">
      <c r="A201" s="59"/>
      <c r="B201" s="53"/>
      <c r="C201" s="54"/>
      <c r="D201" s="54"/>
      <c r="E201" s="233"/>
      <c r="F201" s="233"/>
      <c r="G201" s="256"/>
      <c r="H201" s="256"/>
      <c r="I201" s="56"/>
      <c r="J201" s="248"/>
      <c r="K201" s="71">
        <f t="shared" si="12"/>
      </c>
      <c r="L201" s="58"/>
      <c r="M201" s="59"/>
      <c r="N201" s="60" t="b">
        <f t="shared" si="13"/>
        <v>0</v>
      </c>
      <c r="O201" s="60"/>
      <c r="P201" s="60"/>
      <c r="Q201" s="60"/>
      <c r="R201" s="60" t="b">
        <f t="shared" si="14"/>
        <v>1</v>
      </c>
    </row>
    <row r="202" spans="1:18" ht="12.75" hidden="1">
      <c r="A202" s="59"/>
      <c r="B202" s="53"/>
      <c r="C202" s="54"/>
      <c r="D202" s="54"/>
      <c r="E202" s="233"/>
      <c r="F202" s="233"/>
      <c r="G202" s="256"/>
      <c r="H202" s="256"/>
      <c r="I202" s="56"/>
      <c r="J202" s="248"/>
      <c r="K202" s="71">
        <f>IF(OR(J202&lt;&gt;"",J202&lt;&gt;0),ROUND(((G202+H202)/J202),2),"")</f>
      </c>
      <c r="L202" s="58"/>
      <c r="M202" s="59"/>
      <c r="N202" s="60" t="b">
        <f t="shared" si="13"/>
        <v>0</v>
      </c>
      <c r="O202" s="60"/>
      <c r="P202" s="60"/>
      <c r="Q202" s="60"/>
      <c r="R202" s="60" t="b">
        <f t="shared" si="14"/>
        <v>1</v>
      </c>
    </row>
    <row r="203" spans="1:18" ht="12.75" hidden="1">
      <c r="A203" s="59"/>
      <c r="B203" s="53"/>
      <c r="C203" s="54"/>
      <c r="D203" s="54"/>
      <c r="E203" s="233"/>
      <c r="F203" s="233"/>
      <c r="G203" s="256"/>
      <c r="H203" s="256"/>
      <c r="I203" s="56"/>
      <c r="J203" s="248"/>
      <c r="K203" s="71">
        <f>IF(OR(J203&lt;&gt;"",J203&lt;&gt;0),ROUND(((G203+H203)/J203),2),"")</f>
      </c>
      <c r="L203" s="58"/>
      <c r="M203" s="59"/>
      <c r="N203" s="60" t="b">
        <f t="shared" si="13"/>
        <v>0</v>
      </c>
      <c r="O203" s="60"/>
      <c r="P203" s="60"/>
      <c r="Q203" s="60"/>
      <c r="R203" s="60" t="b">
        <f t="shared" si="14"/>
        <v>1</v>
      </c>
    </row>
    <row r="204" spans="1:18" ht="12.75" hidden="1">
      <c r="A204" s="59"/>
      <c r="B204" s="53"/>
      <c r="C204" s="54"/>
      <c r="D204" s="54"/>
      <c r="E204" s="233"/>
      <c r="F204" s="233"/>
      <c r="G204" s="256"/>
      <c r="H204" s="256"/>
      <c r="I204" s="56"/>
      <c r="J204" s="248"/>
      <c r="K204" s="71">
        <f>IF(OR(J204&lt;&gt;"",J204&lt;&gt;0),ROUND(((G204+H204)/J204),2),"")</f>
      </c>
      <c r="L204" s="58"/>
      <c r="M204" s="59"/>
      <c r="N204" s="60" t="b">
        <f t="shared" si="13"/>
        <v>0</v>
      </c>
      <c r="O204" s="60"/>
      <c r="P204" s="60"/>
      <c r="Q204" s="60"/>
      <c r="R204" s="60" t="b">
        <f t="shared" si="14"/>
        <v>1</v>
      </c>
    </row>
    <row r="205" spans="1:18" ht="12.75" hidden="1">
      <c r="A205" s="59"/>
      <c r="B205" s="53"/>
      <c r="C205" s="54"/>
      <c r="D205" s="54"/>
      <c r="E205" s="233"/>
      <c r="F205" s="233"/>
      <c r="G205" s="256"/>
      <c r="H205" s="256"/>
      <c r="I205" s="56"/>
      <c r="J205" s="248"/>
      <c r="K205" s="71">
        <f>IF(OR(J205&lt;&gt;"",J205&lt;&gt;0),ROUND(((G205+H205)/J205),2),"")</f>
      </c>
      <c r="L205" s="58"/>
      <c r="M205" s="59"/>
      <c r="N205" s="60" t="b">
        <f t="shared" si="13"/>
        <v>0</v>
      </c>
      <c r="O205" s="60"/>
      <c r="P205" s="60"/>
      <c r="Q205" s="60"/>
      <c r="R205" s="60" t="b">
        <f t="shared" si="14"/>
        <v>1</v>
      </c>
    </row>
    <row r="206" spans="1:18" ht="12.75" hidden="1">
      <c r="A206" s="59"/>
      <c r="B206" s="53"/>
      <c r="C206" s="54"/>
      <c r="D206" s="54"/>
      <c r="E206" s="233"/>
      <c r="F206" s="233"/>
      <c r="G206" s="256"/>
      <c r="H206" s="256"/>
      <c r="I206" s="56"/>
      <c r="J206" s="248"/>
      <c r="K206" s="71">
        <f>IF(OR(J206&lt;&gt;"",J206&lt;&gt;0),ROUND(((G206+H206)/J206),2),"")</f>
      </c>
      <c r="L206" s="58"/>
      <c r="M206" s="59"/>
      <c r="N206" s="60" t="b">
        <f t="shared" si="13"/>
        <v>0</v>
      </c>
      <c r="O206" s="60"/>
      <c r="P206" s="60"/>
      <c r="Q206" s="60"/>
      <c r="R206" s="60" t="b">
        <f t="shared" si="14"/>
        <v>1</v>
      </c>
    </row>
    <row r="207" spans="1:18" ht="12.75">
      <c r="A207" s="72"/>
      <c r="B207" s="332" t="s">
        <v>126</v>
      </c>
      <c r="C207" s="333"/>
      <c r="D207" s="333"/>
      <c r="E207" s="333"/>
      <c r="F207" s="333"/>
      <c r="G207" s="333"/>
      <c r="H207" s="333"/>
      <c r="I207" s="333"/>
      <c r="J207" s="334"/>
      <c r="K207" s="71">
        <f>SUM(K138:K206)</f>
        <v>931.51</v>
      </c>
      <c r="L207" s="73"/>
      <c r="M207" s="72"/>
      <c r="N207" s="60"/>
      <c r="O207" s="74"/>
      <c r="P207" s="74"/>
      <c r="Q207" s="74"/>
      <c r="R207" s="60"/>
    </row>
    <row r="208" spans="1:18" ht="12.75">
      <c r="A208" s="59"/>
      <c r="B208" s="366" t="s">
        <v>174</v>
      </c>
      <c r="C208" s="367"/>
      <c r="D208" s="367"/>
      <c r="E208" s="367"/>
      <c r="F208" s="367"/>
      <c r="G208" s="367"/>
      <c r="H208" s="367"/>
      <c r="I208" s="367"/>
      <c r="J208" s="367"/>
      <c r="K208" s="367"/>
      <c r="L208" s="368"/>
      <c r="M208" s="59"/>
      <c r="N208" s="60"/>
      <c r="O208" s="60"/>
      <c r="P208" s="60"/>
      <c r="Q208" s="60"/>
      <c r="R208" s="60"/>
    </row>
    <row r="209" spans="1:18" ht="12.75">
      <c r="A209" s="59"/>
      <c r="B209" s="53"/>
      <c r="C209" s="54"/>
      <c r="D209" s="54"/>
      <c r="E209" s="233"/>
      <c r="F209" s="233"/>
      <c r="G209" s="256"/>
      <c r="H209" s="256"/>
      <c r="I209" s="56"/>
      <c r="J209" s="248"/>
      <c r="K209" s="71">
        <f aca="true" t="shared" si="15" ref="K209:K252">IF(OR(J209&lt;&gt;"",J209&lt;&gt;0),ROUND(((G209+H209)/J209),2),"")</f>
      </c>
      <c r="L209" s="58"/>
      <c r="M209" s="59"/>
      <c r="N209" s="60" t="b">
        <f aca="true" t="shared" si="16" ref="N209:N252">AND(OR(B209="",C209="",D209="",E209="",F209="",G209="",H209="",I209="",J209=""),B209&amp;C209&amp;D209&amp;E209&amp;F209&amp;G209&amp;H209&amp;I209&amp;J209&amp;L209&lt;&gt;"")</f>
        <v>0</v>
      </c>
      <c r="O209" s="60"/>
      <c r="P209" s="60"/>
      <c r="Q209" s="60"/>
      <c r="R209" s="60"/>
    </row>
    <row r="210" spans="1:18" ht="12.75" hidden="1">
      <c r="A210" s="59"/>
      <c r="B210" s="53"/>
      <c r="C210" s="54"/>
      <c r="D210" s="54"/>
      <c r="E210" s="233"/>
      <c r="F210" s="233"/>
      <c r="G210" s="256"/>
      <c r="H210" s="256"/>
      <c r="I210" s="56"/>
      <c r="J210" s="248"/>
      <c r="K210" s="71">
        <f t="shared" si="15"/>
      </c>
      <c r="L210" s="58"/>
      <c r="M210" s="59"/>
      <c r="N210" s="60" t="b">
        <f t="shared" si="16"/>
        <v>0</v>
      </c>
      <c r="O210" s="60"/>
      <c r="P210" s="60"/>
      <c r="Q210" s="60"/>
      <c r="R210" s="60" t="b">
        <f aca="true" t="shared" si="17" ref="R210:R252">AND(B209="",NOT(N210))</f>
        <v>1</v>
      </c>
    </row>
    <row r="211" spans="1:18" ht="12.75" hidden="1">
      <c r="A211" s="59"/>
      <c r="B211" s="53"/>
      <c r="C211" s="54"/>
      <c r="D211" s="54"/>
      <c r="E211" s="233"/>
      <c r="F211" s="233"/>
      <c r="G211" s="256"/>
      <c r="H211" s="256"/>
      <c r="I211" s="56"/>
      <c r="J211" s="248"/>
      <c r="K211" s="71">
        <f t="shared" si="15"/>
      </c>
      <c r="L211" s="58"/>
      <c r="M211" s="59"/>
      <c r="N211" s="60" t="b">
        <f t="shared" si="16"/>
        <v>0</v>
      </c>
      <c r="O211" s="60"/>
      <c r="P211" s="60"/>
      <c r="Q211" s="60"/>
      <c r="R211" s="60" t="b">
        <f t="shared" si="17"/>
        <v>1</v>
      </c>
    </row>
    <row r="212" spans="1:18" ht="12.75" hidden="1">
      <c r="A212" s="59"/>
      <c r="B212" s="53"/>
      <c r="C212" s="54"/>
      <c r="D212" s="54"/>
      <c r="E212" s="233"/>
      <c r="F212" s="233"/>
      <c r="G212" s="256"/>
      <c r="H212" s="256"/>
      <c r="I212" s="56"/>
      <c r="J212" s="248"/>
      <c r="K212" s="71">
        <f t="shared" si="15"/>
      </c>
      <c r="L212" s="58"/>
      <c r="M212" s="59"/>
      <c r="N212" s="60" t="b">
        <f t="shared" si="16"/>
        <v>0</v>
      </c>
      <c r="O212" s="60"/>
      <c r="P212" s="60"/>
      <c r="Q212" s="60"/>
      <c r="R212" s="60" t="b">
        <f t="shared" si="17"/>
        <v>1</v>
      </c>
    </row>
    <row r="213" spans="1:18" ht="12.75" hidden="1">
      <c r="A213" s="59"/>
      <c r="B213" s="53"/>
      <c r="C213" s="54"/>
      <c r="D213" s="54"/>
      <c r="E213" s="233"/>
      <c r="F213" s="233"/>
      <c r="G213" s="256"/>
      <c r="H213" s="256"/>
      <c r="I213" s="56"/>
      <c r="J213" s="248"/>
      <c r="K213" s="71">
        <f t="shared" si="15"/>
      </c>
      <c r="L213" s="58"/>
      <c r="M213" s="59"/>
      <c r="N213" s="60" t="b">
        <f t="shared" si="16"/>
        <v>0</v>
      </c>
      <c r="O213" s="60"/>
      <c r="P213" s="60"/>
      <c r="Q213" s="60"/>
      <c r="R213" s="60" t="b">
        <f t="shared" si="17"/>
        <v>1</v>
      </c>
    </row>
    <row r="214" spans="1:18" ht="12.75" hidden="1">
      <c r="A214" s="59"/>
      <c r="B214" s="53"/>
      <c r="C214" s="54"/>
      <c r="D214" s="54"/>
      <c r="E214" s="233"/>
      <c r="F214" s="233"/>
      <c r="G214" s="256"/>
      <c r="H214" s="256"/>
      <c r="I214" s="56"/>
      <c r="J214" s="248"/>
      <c r="K214" s="71">
        <f t="shared" si="15"/>
      </c>
      <c r="L214" s="58"/>
      <c r="M214" s="59"/>
      <c r="N214" s="60" t="b">
        <f t="shared" si="16"/>
        <v>0</v>
      </c>
      <c r="O214" s="60"/>
      <c r="P214" s="60"/>
      <c r="Q214" s="60"/>
      <c r="R214" s="60" t="b">
        <f t="shared" si="17"/>
        <v>1</v>
      </c>
    </row>
    <row r="215" spans="1:18" ht="12.75" hidden="1">
      <c r="A215" s="59"/>
      <c r="B215" s="53"/>
      <c r="C215" s="54"/>
      <c r="D215" s="54"/>
      <c r="E215" s="233"/>
      <c r="F215" s="233"/>
      <c r="G215" s="256"/>
      <c r="H215" s="256"/>
      <c r="I215" s="56"/>
      <c r="J215" s="248"/>
      <c r="K215" s="71">
        <f t="shared" si="15"/>
      </c>
      <c r="L215" s="58"/>
      <c r="M215" s="59"/>
      <c r="N215" s="60" t="b">
        <f t="shared" si="16"/>
        <v>0</v>
      </c>
      <c r="O215" s="60"/>
      <c r="P215" s="60"/>
      <c r="Q215" s="60"/>
      <c r="R215" s="60" t="b">
        <f t="shared" si="17"/>
        <v>1</v>
      </c>
    </row>
    <row r="216" spans="1:18" ht="12.75" hidden="1">
      <c r="A216" s="59"/>
      <c r="B216" s="53"/>
      <c r="C216" s="54"/>
      <c r="D216" s="54"/>
      <c r="E216" s="233"/>
      <c r="F216" s="233"/>
      <c r="G216" s="256"/>
      <c r="H216" s="256"/>
      <c r="I216" s="56"/>
      <c r="J216" s="248"/>
      <c r="K216" s="71">
        <f t="shared" si="15"/>
      </c>
      <c r="L216" s="58"/>
      <c r="M216" s="59"/>
      <c r="N216" s="60" t="b">
        <f t="shared" si="16"/>
        <v>0</v>
      </c>
      <c r="O216" s="60"/>
      <c r="P216" s="60"/>
      <c r="Q216" s="60"/>
      <c r="R216" s="60" t="b">
        <f t="shared" si="17"/>
        <v>1</v>
      </c>
    </row>
    <row r="217" spans="1:18" ht="12.75" hidden="1">
      <c r="A217" s="59"/>
      <c r="B217" s="53"/>
      <c r="C217" s="54"/>
      <c r="D217" s="54"/>
      <c r="E217" s="233"/>
      <c r="F217" s="233"/>
      <c r="G217" s="256"/>
      <c r="H217" s="256"/>
      <c r="I217" s="56"/>
      <c r="J217" s="248"/>
      <c r="K217" s="71">
        <f t="shared" si="15"/>
      </c>
      <c r="L217" s="58"/>
      <c r="M217" s="59"/>
      <c r="N217" s="60" t="b">
        <f t="shared" si="16"/>
        <v>0</v>
      </c>
      <c r="O217" s="60"/>
      <c r="P217" s="60"/>
      <c r="Q217" s="60"/>
      <c r="R217" s="60" t="b">
        <f t="shared" si="17"/>
        <v>1</v>
      </c>
    </row>
    <row r="218" spans="1:18" ht="12.75" hidden="1">
      <c r="A218" s="59"/>
      <c r="B218" s="53"/>
      <c r="C218" s="54"/>
      <c r="D218" s="54"/>
      <c r="E218" s="233"/>
      <c r="F218" s="233"/>
      <c r="G218" s="256"/>
      <c r="H218" s="256"/>
      <c r="I218" s="56"/>
      <c r="J218" s="248"/>
      <c r="K218" s="71">
        <f t="shared" si="15"/>
      </c>
      <c r="L218" s="58"/>
      <c r="M218" s="59"/>
      <c r="N218" s="60" t="b">
        <f t="shared" si="16"/>
        <v>0</v>
      </c>
      <c r="O218" s="60"/>
      <c r="P218" s="60"/>
      <c r="Q218" s="60"/>
      <c r="R218" s="60" t="b">
        <f t="shared" si="17"/>
        <v>1</v>
      </c>
    </row>
    <row r="219" spans="1:18" ht="12.75" hidden="1">
      <c r="A219" s="59"/>
      <c r="B219" s="53"/>
      <c r="C219" s="54"/>
      <c r="D219" s="54"/>
      <c r="E219" s="233"/>
      <c r="F219" s="233"/>
      <c r="G219" s="256"/>
      <c r="H219" s="256"/>
      <c r="I219" s="56"/>
      <c r="J219" s="248"/>
      <c r="K219" s="71">
        <f t="shared" si="15"/>
      </c>
      <c r="L219" s="58"/>
      <c r="M219" s="59"/>
      <c r="N219" s="60" t="b">
        <f t="shared" si="16"/>
        <v>0</v>
      </c>
      <c r="O219" s="60"/>
      <c r="P219" s="60"/>
      <c r="Q219" s="60"/>
      <c r="R219" s="60" t="b">
        <f t="shared" si="17"/>
        <v>1</v>
      </c>
    </row>
    <row r="220" spans="1:18" ht="12.75" hidden="1">
      <c r="A220" s="59"/>
      <c r="B220" s="53"/>
      <c r="C220" s="54"/>
      <c r="D220" s="54"/>
      <c r="E220" s="233"/>
      <c r="F220" s="233"/>
      <c r="G220" s="256"/>
      <c r="H220" s="256"/>
      <c r="I220" s="56"/>
      <c r="J220" s="248"/>
      <c r="K220" s="71">
        <f t="shared" si="15"/>
      </c>
      <c r="L220" s="58"/>
      <c r="M220" s="59"/>
      <c r="N220" s="60" t="b">
        <f t="shared" si="16"/>
        <v>0</v>
      </c>
      <c r="O220" s="60"/>
      <c r="P220" s="60"/>
      <c r="Q220" s="60"/>
      <c r="R220" s="60" t="b">
        <f t="shared" si="17"/>
        <v>1</v>
      </c>
    </row>
    <row r="221" spans="1:18" ht="12.75" hidden="1">
      <c r="A221" s="59"/>
      <c r="B221" s="53"/>
      <c r="C221" s="54"/>
      <c r="D221" s="54"/>
      <c r="E221" s="233"/>
      <c r="F221" s="233"/>
      <c r="G221" s="256"/>
      <c r="H221" s="256"/>
      <c r="I221" s="56"/>
      <c r="J221" s="248"/>
      <c r="K221" s="71">
        <f t="shared" si="15"/>
      </c>
      <c r="L221" s="58"/>
      <c r="M221" s="59"/>
      <c r="N221" s="60" t="b">
        <f t="shared" si="16"/>
        <v>0</v>
      </c>
      <c r="O221" s="60"/>
      <c r="P221" s="60"/>
      <c r="Q221" s="60"/>
      <c r="R221" s="60" t="b">
        <f t="shared" si="17"/>
        <v>1</v>
      </c>
    </row>
    <row r="222" spans="1:18" ht="12.75" hidden="1">
      <c r="A222" s="59"/>
      <c r="B222" s="53"/>
      <c r="C222" s="54"/>
      <c r="D222" s="54"/>
      <c r="E222" s="233"/>
      <c r="F222" s="233"/>
      <c r="G222" s="256"/>
      <c r="H222" s="256"/>
      <c r="I222" s="56"/>
      <c r="J222" s="248"/>
      <c r="K222" s="71">
        <f t="shared" si="15"/>
      </c>
      <c r="L222" s="58"/>
      <c r="M222" s="59"/>
      <c r="N222" s="60" t="b">
        <f t="shared" si="16"/>
        <v>0</v>
      </c>
      <c r="O222" s="60"/>
      <c r="P222" s="60"/>
      <c r="Q222" s="60"/>
      <c r="R222" s="60" t="b">
        <f t="shared" si="17"/>
        <v>1</v>
      </c>
    </row>
    <row r="223" spans="1:18" ht="12.75" hidden="1">
      <c r="A223" s="59"/>
      <c r="B223" s="53"/>
      <c r="C223" s="54"/>
      <c r="D223" s="54"/>
      <c r="E223" s="233"/>
      <c r="F223" s="233"/>
      <c r="G223" s="256"/>
      <c r="H223" s="256"/>
      <c r="I223" s="56"/>
      <c r="J223" s="248"/>
      <c r="K223" s="71">
        <f t="shared" si="15"/>
      </c>
      <c r="L223" s="58"/>
      <c r="M223" s="59"/>
      <c r="N223" s="60" t="b">
        <f t="shared" si="16"/>
        <v>0</v>
      </c>
      <c r="O223" s="60"/>
      <c r="P223" s="60"/>
      <c r="Q223" s="60"/>
      <c r="R223" s="60" t="b">
        <f t="shared" si="17"/>
        <v>1</v>
      </c>
    </row>
    <row r="224" spans="1:18" ht="12.75" hidden="1">
      <c r="A224" s="59"/>
      <c r="B224" s="53"/>
      <c r="C224" s="54"/>
      <c r="D224" s="54"/>
      <c r="E224" s="233"/>
      <c r="F224" s="233"/>
      <c r="G224" s="256"/>
      <c r="H224" s="256"/>
      <c r="I224" s="56"/>
      <c r="J224" s="248"/>
      <c r="K224" s="71">
        <f t="shared" si="15"/>
      </c>
      <c r="L224" s="58"/>
      <c r="M224" s="59"/>
      <c r="N224" s="60" t="b">
        <f t="shared" si="16"/>
        <v>0</v>
      </c>
      <c r="O224" s="60"/>
      <c r="P224" s="60"/>
      <c r="Q224" s="60"/>
      <c r="R224" s="60" t="b">
        <f t="shared" si="17"/>
        <v>1</v>
      </c>
    </row>
    <row r="225" spans="1:18" ht="12.75" hidden="1">
      <c r="A225" s="59"/>
      <c r="B225" s="53"/>
      <c r="C225" s="54"/>
      <c r="D225" s="54"/>
      <c r="E225" s="233"/>
      <c r="F225" s="233"/>
      <c r="G225" s="256"/>
      <c r="H225" s="256"/>
      <c r="I225" s="56"/>
      <c r="J225" s="248"/>
      <c r="K225" s="71">
        <f t="shared" si="15"/>
      </c>
      <c r="L225" s="58"/>
      <c r="M225" s="59"/>
      <c r="N225" s="60" t="b">
        <f t="shared" si="16"/>
        <v>0</v>
      </c>
      <c r="O225" s="60"/>
      <c r="P225" s="60"/>
      <c r="Q225" s="60"/>
      <c r="R225" s="60" t="b">
        <f t="shared" si="17"/>
        <v>1</v>
      </c>
    </row>
    <row r="226" spans="1:18" ht="12.75" hidden="1">
      <c r="A226" s="59"/>
      <c r="B226" s="53"/>
      <c r="C226" s="54"/>
      <c r="D226" s="54"/>
      <c r="E226" s="233"/>
      <c r="F226" s="233"/>
      <c r="G226" s="256"/>
      <c r="H226" s="256"/>
      <c r="I226" s="56"/>
      <c r="J226" s="248"/>
      <c r="K226" s="71">
        <f t="shared" si="15"/>
      </c>
      <c r="L226" s="58"/>
      <c r="M226" s="59"/>
      <c r="N226" s="60" t="b">
        <f t="shared" si="16"/>
        <v>0</v>
      </c>
      <c r="O226" s="60"/>
      <c r="P226" s="60"/>
      <c r="Q226" s="60"/>
      <c r="R226" s="60" t="b">
        <f t="shared" si="17"/>
        <v>1</v>
      </c>
    </row>
    <row r="227" spans="1:18" ht="12.75" hidden="1">
      <c r="A227" s="59"/>
      <c r="B227" s="53"/>
      <c r="C227" s="54"/>
      <c r="D227" s="54"/>
      <c r="E227" s="233"/>
      <c r="F227" s="233"/>
      <c r="G227" s="256"/>
      <c r="H227" s="256"/>
      <c r="I227" s="56"/>
      <c r="J227" s="248"/>
      <c r="K227" s="71">
        <f t="shared" si="15"/>
      </c>
      <c r="L227" s="58"/>
      <c r="M227" s="59"/>
      <c r="N227" s="60" t="b">
        <f t="shared" si="16"/>
        <v>0</v>
      </c>
      <c r="O227" s="60"/>
      <c r="P227" s="60"/>
      <c r="Q227" s="60"/>
      <c r="R227" s="60" t="b">
        <f t="shared" si="17"/>
        <v>1</v>
      </c>
    </row>
    <row r="228" spans="1:18" ht="12.75" hidden="1">
      <c r="A228" s="59"/>
      <c r="B228" s="53"/>
      <c r="C228" s="54"/>
      <c r="D228" s="54"/>
      <c r="E228" s="233"/>
      <c r="F228" s="233"/>
      <c r="G228" s="256"/>
      <c r="H228" s="256"/>
      <c r="I228" s="56"/>
      <c r="J228" s="248"/>
      <c r="K228" s="71">
        <f t="shared" si="15"/>
      </c>
      <c r="L228" s="58"/>
      <c r="M228" s="59"/>
      <c r="N228" s="60" t="b">
        <f t="shared" si="16"/>
        <v>0</v>
      </c>
      <c r="O228" s="60"/>
      <c r="P228" s="60"/>
      <c r="Q228" s="60"/>
      <c r="R228" s="60" t="b">
        <f t="shared" si="17"/>
        <v>1</v>
      </c>
    </row>
    <row r="229" spans="1:18" ht="12.75" hidden="1">
      <c r="A229" s="59"/>
      <c r="B229" s="53"/>
      <c r="C229" s="54"/>
      <c r="D229" s="54"/>
      <c r="E229" s="233"/>
      <c r="F229" s="233"/>
      <c r="G229" s="256"/>
      <c r="H229" s="256"/>
      <c r="I229" s="56"/>
      <c r="J229" s="248"/>
      <c r="K229" s="71">
        <f t="shared" si="15"/>
      </c>
      <c r="L229" s="58"/>
      <c r="M229" s="59"/>
      <c r="N229" s="60" t="b">
        <f t="shared" si="16"/>
        <v>0</v>
      </c>
      <c r="O229" s="60"/>
      <c r="P229" s="60"/>
      <c r="Q229" s="60"/>
      <c r="R229" s="60" t="b">
        <f t="shared" si="17"/>
        <v>1</v>
      </c>
    </row>
    <row r="230" spans="1:18" ht="12.75" hidden="1">
      <c r="A230" s="59"/>
      <c r="B230" s="53"/>
      <c r="C230" s="54"/>
      <c r="D230" s="54"/>
      <c r="E230" s="233"/>
      <c r="F230" s="233"/>
      <c r="G230" s="256"/>
      <c r="H230" s="256"/>
      <c r="I230" s="56"/>
      <c r="J230" s="248"/>
      <c r="K230" s="71">
        <f t="shared" si="15"/>
      </c>
      <c r="L230" s="58"/>
      <c r="M230" s="59"/>
      <c r="N230" s="60" t="b">
        <f t="shared" si="16"/>
        <v>0</v>
      </c>
      <c r="O230" s="60"/>
      <c r="P230" s="60"/>
      <c r="Q230" s="60"/>
      <c r="R230" s="60" t="b">
        <f t="shared" si="17"/>
        <v>1</v>
      </c>
    </row>
    <row r="231" spans="1:18" ht="12.75" hidden="1">
      <c r="A231" s="59"/>
      <c r="B231" s="53"/>
      <c r="C231" s="54"/>
      <c r="D231" s="54"/>
      <c r="E231" s="233"/>
      <c r="F231" s="233"/>
      <c r="G231" s="256"/>
      <c r="H231" s="256"/>
      <c r="I231" s="56"/>
      <c r="J231" s="248"/>
      <c r="K231" s="71">
        <f t="shared" si="15"/>
      </c>
      <c r="L231" s="58"/>
      <c r="M231" s="59"/>
      <c r="N231" s="60" t="b">
        <f t="shared" si="16"/>
        <v>0</v>
      </c>
      <c r="O231" s="60"/>
      <c r="P231" s="60"/>
      <c r="Q231" s="60"/>
      <c r="R231" s="60" t="b">
        <f t="shared" si="17"/>
        <v>1</v>
      </c>
    </row>
    <row r="232" spans="1:18" ht="12.75" hidden="1">
      <c r="A232" s="59"/>
      <c r="B232" s="53"/>
      <c r="C232" s="54"/>
      <c r="D232" s="54"/>
      <c r="E232" s="233"/>
      <c r="F232" s="233"/>
      <c r="G232" s="256"/>
      <c r="H232" s="256"/>
      <c r="I232" s="56"/>
      <c r="J232" s="248"/>
      <c r="K232" s="71">
        <f t="shared" si="15"/>
      </c>
      <c r="L232" s="58"/>
      <c r="M232" s="59"/>
      <c r="N232" s="60" t="b">
        <f t="shared" si="16"/>
        <v>0</v>
      </c>
      <c r="O232" s="60"/>
      <c r="P232" s="60"/>
      <c r="Q232" s="60"/>
      <c r="R232" s="60" t="b">
        <f t="shared" si="17"/>
        <v>1</v>
      </c>
    </row>
    <row r="233" spans="1:18" ht="12.75" hidden="1">
      <c r="A233" s="59"/>
      <c r="B233" s="53"/>
      <c r="C233" s="54"/>
      <c r="D233" s="54"/>
      <c r="E233" s="233"/>
      <c r="F233" s="233"/>
      <c r="G233" s="256"/>
      <c r="H233" s="256"/>
      <c r="I233" s="56"/>
      <c r="J233" s="248"/>
      <c r="K233" s="71">
        <f t="shared" si="15"/>
      </c>
      <c r="L233" s="58"/>
      <c r="M233" s="59"/>
      <c r="N233" s="60" t="b">
        <f t="shared" si="16"/>
        <v>0</v>
      </c>
      <c r="O233" s="60"/>
      <c r="P233" s="60"/>
      <c r="Q233" s="60"/>
      <c r="R233" s="60" t="b">
        <f t="shared" si="17"/>
        <v>1</v>
      </c>
    </row>
    <row r="234" spans="1:18" ht="12.75" hidden="1">
      <c r="A234" s="59"/>
      <c r="B234" s="53"/>
      <c r="C234" s="54"/>
      <c r="D234" s="54"/>
      <c r="E234" s="233"/>
      <c r="F234" s="233"/>
      <c r="G234" s="256"/>
      <c r="H234" s="256"/>
      <c r="I234" s="56"/>
      <c r="J234" s="248"/>
      <c r="K234" s="71">
        <f t="shared" si="15"/>
      </c>
      <c r="L234" s="58"/>
      <c r="M234" s="59"/>
      <c r="N234" s="60" t="b">
        <f t="shared" si="16"/>
        <v>0</v>
      </c>
      <c r="O234" s="60"/>
      <c r="P234" s="60"/>
      <c r="Q234" s="60"/>
      <c r="R234" s="60" t="b">
        <f t="shared" si="17"/>
        <v>1</v>
      </c>
    </row>
    <row r="235" spans="1:18" ht="12.75" hidden="1">
      <c r="A235" s="59"/>
      <c r="B235" s="53"/>
      <c r="C235" s="54"/>
      <c r="D235" s="54"/>
      <c r="E235" s="233"/>
      <c r="F235" s="233"/>
      <c r="G235" s="256"/>
      <c r="H235" s="256"/>
      <c r="I235" s="56"/>
      <c r="J235" s="248"/>
      <c r="K235" s="71">
        <f t="shared" si="15"/>
      </c>
      <c r="L235" s="58"/>
      <c r="M235" s="59"/>
      <c r="N235" s="60" t="b">
        <f t="shared" si="16"/>
        <v>0</v>
      </c>
      <c r="O235" s="60"/>
      <c r="P235" s="60"/>
      <c r="Q235" s="60"/>
      <c r="R235" s="60" t="b">
        <f t="shared" si="17"/>
        <v>1</v>
      </c>
    </row>
    <row r="236" spans="1:18" ht="12.75" hidden="1">
      <c r="A236" s="59"/>
      <c r="B236" s="53"/>
      <c r="C236" s="54"/>
      <c r="D236" s="54"/>
      <c r="E236" s="233"/>
      <c r="F236" s="233"/>
      <c r="G236" s="256"/>
      <c r="H236" s="256"/>
      <c r="I236" s="56"/>
      <c r="J236" s="248"/>
      <c r="K236" s="71">
        <f t="shared" si="15"/>
      </c>
      <c r="L236" s="58"/>
      <c r="M236" s="59"/>
      <c r="N236" s="60" t="b">
        <f t="shared" si="16"/>
        <v>0</v>
      </c>
      <c r="O236" s="60"/>
      <c r="P236" s="60"/>
      <c r="Q236" s="60"/>
      <c r="R236" s="60" t="b">
        <f t="shared" si="17"/>
        <v>1</v>
      </c>
    </row>
    <row r="237" spans="1:18" ht="12.75" hidden="1">
      <c r="A237" s="59"/>
      <c r="B237" s="53"/>
      <c r="C237" s="54"/>
      <c r="D237" s="54"/>
      <c r="E237" s="233"/>
      <c r="F237" s="233"/>
      <c r="G237" s="256"/>
      <c r="H237" s="256"/>
      <c r="I237" s="56"/>
      <c r="J237" s="248"/>
      <c r="K237" s="71">
        <f t="shared" si="15"/>
      </c>
      <c r="L237" s="58"/>
      <c r="M237" s="59"/>
      <c r="N237" s="60" t="b">
        <f t="shared" si="16"/>
        <v>0</v>
      </c>
      <c r="O237" s="60"/>
      <c r="P237" s="60"/>
      <c r="Q237" s="60"/>
      <c r="R237" s="60" t="b">
        <f t="shared" si="17"/>
        <v>1</v>
      </c>
    </row>
    <row r="238" spans="1:18" ht="12.75" hidden="1">
      <c r="A238" s="59"/>
      <c r="B238" s="53"/>
      <c r="C238" s="54"/>
      <c r="D238" s="54"/>
      <c r="E238" s="233"/>
      <c r="F238" s="233"/>
      <c r="G238" s="256"/>
      <c r="H238" s="256"/>
      <c r="I238" s="56"/>
      <c r="J238" s="248"/>
      <c r="K238" s="71">
        <f t="shared" si="15"/>
      </c>
      <c r="L238" s="58"/>
      <c r="M238" s="59"/>
      <c r="N238" s="60" t="b">
        <f t="shared" si="16"/>
        <v>0</v>
      </c>
      <c r="O238" s="60"/>
      <c r="P238" s="60"/>
      <c r="Q238" s="60"/>
      <c r="R238" s="60" t="b">
        <f t="shared" si="17"/>
        <v>1</v>
      </c>
    </row>
    <row r="239" spans="1:18" ht="12.75" hidden="1">
      <c r="A239" s="59"/>
      <c r="B239" s="53"/>
      <c r="C239" s="54"/>
      <c r="D239" s="54"/>
      <c r="E239" s="233"/>
      <c r="F239" s="233"/>
      <c r="G239" s="256"/>
      <c r="H239" s="256"/>
      <c r="I239" s="56"/>
      <c r="J239" s="248"/>
      <c r="K239" s="71">
        <f t="shared" si="15"/>
      </c>
      <c r="L239" s="58"/>
      <c r="M239" s="59"/>
      <c r="N239" s="60" t="b">
        <f t="shared" si="16"/>
        <v>0</v>
      </c>
      <c r="O239" s="60"/>
      <c r="P239" s="60"/>
      <c r="Q239" s="60"/>
      <c r="R239" s="60" t="b">
        <f t="shared" si="17"/>
        <v>1</v>
      </c>
    </row>
    <row r="240" spans="1:18" ht="12.75" hidden="1">
      <c r="A240" s="59"/>
      <c r="B240" s="53"/>
      <c r="C240" s="54"/>
      <c r="D240" s="54"/>
      <c r="E240" s="233"/>
      <c r="F240" s="233"/>
      <c r="G240" s="256"/>
      <c r="H240" s="256"/>
      <c r="I240" s="56"/>
      <c r="J240" s="248"/>
      <c r="K240" s="71">
        <f t="shared" si="15"/>
      </c>
      <c r="L240" s="58"/>
      <c r="M240" s="59"/>
      <c r="N240" s="60" t="b">
        <f t="shared" si="16"/>
        <v>0</v>
      </c>
      <c r="O240" s="60"/>
      <c r="P240" s="60"/>
      <c r="Q240" s="60"/>
      <c r="R240" s="60" t="b">
        <f t="shared" si="17"/>
        <v>1</v>
      </c>
    </row>
    <row r="241" spans="1:18" ht="12.75" hidden="1">
      <c r="A241" s="59"/>
      <c r="B241" s="53"/>
      <c r="C241" s="54"/>
      <c r="D241" s="54"/>
      <c r="E241" s="233"/>
      <c r="F241" s="233"/>
      <c r="G241" s="256"/>
      <c r="H241" s="256"/>
      <c r="I241" s="56"/>
      <c r="J241" s="248"/>
      <c r="K241" s="71">
        <f t="shared" si="15"/>
      </c>
      <c r="L241" s="58"/>
      <c r="M241" s="59"/>
      <c r="N241" s="60" t="b">
        <f t="shared" si="16"/>
        <v>0</v>
      </c>
      <c r="O241" s="60"/>
      <c r="P241" s="60"/>
      <c r="Q241" s="60"/>
      <c r="R241" s="60" t="b">
        <f t="shared" si="17"/>
        <v>1</v>
      </c>
    </row>
    <row r="242" spans="1:18" ht="12.75" hidden="1">
      <c r="A242" s="59"/>
      <c r="B242" s="53"/>
      <c r="C242" s="54"/>
      <c r="D242" s="54"/>
      <c r="E242" s="233"/>
      <c r="F242" s="233"/>
      <c r="G242" s="256"/>
      <c r="H242" s="256"/>
      <c r="I242" s="56"/>
      <c r="J242" s="248"/>
      <c r="K242" s="71">
        <f t="shared" si="15"/>
      </c>
      <c r="L242" s="58"/>
      <c r="M242" s="59"/>
      <c r="N242" s="60" t="b">
        <f t="shared" si="16"/>
        <v>0</v>
      </c>
      <c r="O242" s="60"/>
      <c r="P242" s="60"/>
      <c r="Q242" s="60"/>
      <c r="R242" s="60" t="b">
        <f t="shared" si="17"/>
        <v>1</v>
      </c>
    </row>
    <row r="243" spans="1:18" ht="12.75" hidden="1">
      <c r="A243" s="59"/>
      <c r="B243" s="53"/>
      <c r="C243" s="54"/>
      <c r="D243" s="54"/>
      <c r="E243" s="233"/>
      <c r="F243" s="233"/>
      <c r="G243" s="256"/>
      <c r="H243" s="256"/>
      <c r="I243" s="56"/>
      <c r="J243" s="248"/>
      <c r="K243" s="71">
        <f t="shared" si="15"/>
      </c>
      <c r="L243" s="58"/>
      <c r="M243" s="59"/>
      <c r="N243" s="60" t="b">
        <f t="shared" si="16"/>
        <v>0</v>
      </c>
      <c r="O243" s="60"/>
      <c r="P243" s="60"/>
      <c r="Q243" s="60"/>
      <c r="R243" s="60" t="b">
        <f t="shared" si="17"/>
        <v>1</v>
      </c>
    </row>
    <row r="244" spans="1:18" ht="12.75" hidden="1">
      <c r="A244" s="59"/>
      <c r="B244" s="53"/>
      <c r="C244" s="54"/>
      <c r="D244" s="54"/>
      <c r="E244" s="233"/>
      <c r="F244" s="233"/>
      <c r="G244" s="256"/>
      <c r="H244" s="256"/>
      <c r="I244" s="56"/>
      <c r="J244" s="248"/>
      <c r="K244" s="71">
        <f t="shared" si="15"/>
      </c>
      <c r="L244" s="58"/>
      <c r="M244" s="59"/>
      <c r="N244" s="60" t="b">
        <f t="shared" si="16"/>
        <v>0</v>
      </c>
      <c r="O244" s="60"/>
      <c r="P244" s="60"/>
      <c r="Q244" s="60"/>
      <c r="R244" s="60" t="b">
        <f t="shared" si="17"/>
        <v>1</v>
      </c>
    </row>
    <row r="245" spans="1:18" ht="12.75" hidden="1">
      <c r="A245" s="59"/>
      <c r="B245" s="53"/>
      <c r="C245" s="54"/>
      <c r="D245" s="54"/>
      <c r="E245" s="233"/>
      <c r="F245" s="233"/>
      <c r="G245" s="256"/>
      <c r="H245" s="256"/>
      <c r="I245" s="56"/>
      <c r="J245" s="248"/>
      <c r="K245" s="71">
        <f t="shared" si="15"/>
      </c>
      <c r="L245" s="58"/>
      <c r="M245" s="59"/>
      <c r="N245" s="60" t="b">
        <f t="shared" si="16"/>
        <v>0</v>
      </c>
      <c r="O245" s="60"/>
      <c r="P245" s="60"/>
      <c r="Q245" s="60"/>
      <c r="R245" s="60" t="b">
        <f t="shared" si="17"/>
        <v>1</v>
      </c>
    </row>
    <row r="246" spans="1:18" ht="12.75" hidden="1">
      <c r="A246" s="59"/>
      <c r="B246" s="53"/>
      <c r="C246" s="54"/>
      <c r="D246" s="54"/>
      <c r="E246" s="233"/>
      <c r="F246" s="233"/>
      <c r="G246" s="256"/>
      <c r="H246" s="256"/>
      <c r="I246" s="56"/>
      <c r="J246" s="248"/>
      <c r="K246" s="71">
        <f t="shared" si="15"/>
      </c>
      <c r="L246" s="58"/>
      <c r="M246" s="59"/>
      <c r="N246" s="60" t="b">
        <f t="shared" si="16"/>
        <v>0</v>
      </c>
      <c r="O246" s="60"/>
      <c r="P246" s="60"/>
      <c r="Q246" s="60"/>
      <c r="R246" s="60" t="b">
        <f t="shared" si="17"/>
        <v>1</v>
      </c>
    </row>
    <row r="247" spans="1:18" ht="12.75" hidden="1">
      <c r="A247" s="59"/>
      <c r="B247" s="53"/>
      <c r="C247" s="54"/>
      <c r="D247" s="54"/>
      <c r="E247" s="233"/>
      <c r="F247" s="233"/>
      <c r="G247" s="256"/>
      <c r="H247" s="256"/>
      <c r="I247" s="56"/>
      <c r="J247" s="248"/>
      <c r="K247" s="71">
        <f t="shared" si="15"/>
      </c>
      <c r="L247" s="58"/>
      <c r="M247" s="59"/>
      <c r="N247" s="60" t="b">
        <f t="shared" si="16"/>
        <v>0</v>
      </c>
      <c r="O247" s="60"/>
      <c r="P247" s="60"/>
      <c r="Q247" s="60"/>
      <c r="R247" s="60" t="b">
        <f t="shared" si="17"/>
        <v>1</v>
      </c>
    </row>
    <row r="248" spans="1:18" ht="12.75" hidden="1">
      <c r="A248" s="59"/>
      <c r="B248" s="53"/>
      <c r="C248" s="54"/>
      <c r="D248" s="54"/>
      <c r="E248" s="233"/>
      <c r="F248" s="233"/>
      <c r="G248" s="256"/>
      <c r="H248" s="256"/>
      <c r="I248" s="56"/>
      <c r="J248" s="248"/>
      <c r="K248" s="71">
        <f t="shared" si="15"/>
      </c>
      <c r="L248" s="58"/>
      <c r="M248" s="59"/>
      <c r="N248" s="60" t="b">
        <f t="shared" si="16"/>
        <v>0</v>
      </c>
      <c r="O248" s="60"/>
      <c r="P248" s="60"/>
      <c r="Q248" s="60"/>
      <c r="R248" s="60" t="b">
        <f t="shared" si="17"/>
        <v>1</v>
      </c>
    </row>
    <row r="249" spans="1:18" ht="12.75" hidden="1">
      <c r="A249" s="59"/>
      <c r="B249" s="53"/>
      <c r="C249" s="54"/>
      <c r="D249" s="54"/>
      <c r="E249" s="233"/>
      <c r="F249" s="233"/>
      <c r="G249" s="256"/>
      <c r="H249" s="256"/>
      <c r="I249" s="56"/>
      <c r="J249" s="248"/>
      <c r="K249" s="71">
        <f t="shared" si="15"/>
      </c>
      <c r="L249" s="58"/>
      <c r="M249" s="59"/>
      <c r="N249" s="60" t="b">
        <f t="shared" si="16"/>
        <v>0</v>
      </c>
      <c r="O249" s="60"/>
      <c r="P249" s="60"/>
      <c r="Q249" s="60"/>
      <c r="R249" s="60" t="b">
        <f t="shared" si="17"/>
        <v>1</v>
      </c>
    </row>
    <row r="250" spans="1:18" ht="12.75" hidden="1">
      <c r="A250" s="59"/>
      <c r="B250" s="53"/>
      <c r="C250" s="54"/>
      <c r="D250" s="54"/>
      <c r="E250" s="233"/>
      <c r="F250" s="233"/>
      <c r="G250" s="256"/>
      <c r="H250" s="256"/>
      <c r="I250" s="56"/>
      <c r="J250" s="248"/>
      <c r="K250" s="71">
        <f t="shared" si="15"/>
      </c>
      <c r="L250" s="58"/>
      <c r="M250" s="59"/>
      <c r="N250" s="60" t="b">
        <f t="shared" si="16"/>
        <v>0</v>
      </c>
      <c r="O250" s="60"/>
      <c r="P250" s="60"/>
      <c r="Q250" s="60"/>
      <c r="R250" s="60" t="b">
        <f t="shared" si="17"/>
        <v>1</v>
      </c>
    </row>
    <row r="251" spans="1:18" ht="12.75" hidden="1">
      <c r="A251" s="59"/>
      <c r="B251" s="53"/>
      <c r="C251" s="54"/>
      <c r="D251" s="54"/>
      <c r="E251" s="233"/>
      <c r="F251" s="233"/>
      <c r="G251" s="256"/>
      <c r="H251" s="256"/>
      <c r="I251" s="56"/>
      <c r="J251" s="248"/>
      <c r="K251" s="71">
        <f t="shared" si="15"/>
      </c>
      <c r="L251" s="58"/>
      <c r="M251" s="59"/>
      <c r="N251" s="60" t="b">
        <f t="shared" si="16"/>
        <v>0</v>
      </c>
      <c r="O251" s="60"/>
      <c r="P251" s="60"/>
      <c r="Q251" s="60"/>
      <c r="R251" s="60" t="b">
        <f t="shared" si="17"/>
        <v>1</v>
      </c>
    </row>
    <row r="252" spans="1:18" ht="12.75" hidden="1">
      <c r="A252" s="59"/>
      <c r="B252" s="53"/>
      <c r="C252" s="54"/>
      <c r="D252" s="54"/>
      <c r="E252" s="233"/>
      <c r="F252" s="233"/>
      <c r="G252" s="256"/>
      <c r="H252" s="256"/>
      <c r="I252" s="56"/>
      <c r="J252" s="248"/>
      <c r="K252" s="71">
        <f t="shared" si="15"/>
      </c>
      <c r="L252" s="58"/>
      <c r="M252" s="59"/>
      <c r="N252" s="60" t="b">
        <f t="shared" si="16"/>
        <v>0</v>
      </c>
      <c r="O252" s="60"/>
      <c r="P252" s="60"/>
      <c r="Q252" s="60"/>
      <c r="R252" s="60" t="b">
        <f t="shared" si="17"/>
        <v>1</v>
      </c>
    </row>
    <row r="253" spans="1:18" ht="12.75">
      <c r="A253" s="72"/>
      <c r="B253" s="354" t="s">
        <v>146</v>
      </c>
      <c r="C253" s="355"/>
      <c r="D253" s="355"/>
      <c r="E253" s="355"/>
      <c r="F253" s="355"/>
      <c r="G253" s="355"/>
      <c r="H253" s="355"/>
      <c r="I253" s="355"/>
      <c r="J253" s="356"/>
      <c r="K253" s="71">
        <f>SUM(K209:K252)</f>
        <v>0</v>
      </c>
      <c r="L253" s="73"/>
      <c r="M253" s="72"/>
      <c r="N253" s="60"/>
      <c r="O253" s="74"/>
      <c r="P253" s="74"/>
      <c r="Q253" s="74"/>
      <c r="R253" s="60"/>
    </row>
    <row r="254" spans="1:18" ht="12.75">
      <c r="A254" s="59"/>
      <c r="B254" s="323" t="s">
        <v>147</v>
      </c>
      <c r="C254" s="324"/>
      <c r="D254" s="324"/>
      <c r="E254" s="324"/>
      <c r="F254" s="324"/>
      <c r="G254" s="324"/>
      <c r="H254" s="324"/>
      <c r="I254" s="324"/>
      <c r="J254" s="325"/>
      <c r="K254" s="75">
        <f>K253+K207</f>
        <v>931.51</v>
      </c>
      <c r="L254" s="70"/>
      <c r="M254" s="59"/>
      <c r="N254" s="60"/>
      <c r="O254" s="60"/>
      <c r="P254" s="60"/>
      <c r="Q254" s="60"/>
      <c r="R254" s="60"/>
    </row>
    <row r="255" spans="1:18" ht="12.75" hidden="1">
      <c r="A255" s="59"/>
      <c r="B255" s="365">
        <f>IF(OR(OR(N138:N167),OR(N168:N197),OR(N198:N227),OR(N228:N252)),"INCOMPLETE","")</f>
      </c>
      <c r="C255" s="365"/>
      <c r="D255" s="365"/>
      <c r="E255" s="365"/>
      <c r="F255" s="365"/>
      <c r="G255" s="365"/>
      <c r="H255" s="365"/>
      <c r="I255" s="365"/>
      <c r="J255" s="365"/>
      <c r="K255" s="365"/>
      <c r="L255" s="365"/>
      <c r="M255" s="59"/>
      <c r="N255" s="60"/>
      <c r="O255" s="60"/>
      <c r="P255" s="60"/>
      <c r="Q255" s="60"/>
      <c r="R255" s="60" t="b">
        <f>B255=""</f>
        <v>1</v>
      </c>
    </row>
    <row r="256" spans="1:18" ht="12.75">
      <c r="A256" s="59"/>
      <c r="B256" s="51"/>
      <c r="C256" s="51"/>
      <c r="D256" s="51"/>
      <c r="E256" s="51"/>
      <c r="F256" s="51"/>
      <c r="G256" s="51"/>
      <c r="H256" s="51"/>
      <c r="I256" s="51"/>
      <c r="J256" s="51"/>
      <c r="K256" s="76"/>
      <c r="L256" s="77"/>
      <c r="M256" s="59"/>
      <c r="N256" s="60"/>
      <c r="O256" s="60"/>
      <c r="P256" s="60"/>
      <c r="Q256" s="60"/>
      <c r="R256" s="60"/>
    </row>
    <row r="257" spans="1:18" ht="12.75">
      <c r="A257" s="59"/>
      <c r="B257" s="68" t="s">
        <v>132</v>
      </c>
      <c r="C257" s="68"/>
      <c r="D257" s="78"/>
      <c r="E257" s="59"/>
      <c r="F257" s="59"/>
      <c r="G257" s="59"/>
      <c r="H257" s="59"/>
      <c r="I257" s="59"/>
      <c r="J257" s="59"/>
      <c r="K257" s="59"/>
      <c r="L257" s="59"/>
      <c r="M257" s="59"/>
      <c r="N257" s="60"/>
      <c r="O257" s="60"/>
      <c r="P257" s="60"/>
      <c r="Q257" s="60"/>
      <c r="R257" s="60"/>
    </row>
    <row r="258" spans="1:18" ht="38.25">
      <c r="A258" s="59"/>
      <c r="B258" s="226" t="s">
        <v>150</v>
      </c>
      <c r="C258" s="224" t="s">
        <v>172</v>
      </c>
      <c r="D258" s="224" t="s">
        <v>173</v>
      </c>
      <c r="E258" s="224" t="s">
        <v>152</v>
      </c>
      <c r="F258" s="224" t="s">
        <v>153</v>
      </c>
      <c r="G258" s="224" t="s">
        <v>154</v>
      </c>
      <c r="H258" s="224" t="s">
        <v>155</v>
      </c>
      <c r="I258" s="224" t="s">
        <v>140</v>
      </c>
      <c r="J258" s="250" t="s">
        <v>141</v>
      </c>
      <c r="K258" s="224" t="s">
        <v>143</v>
      </c>
      <c r="L258" s="225" t="s">
        <v>164</v>
      </c>
      <c r="M258" s="59"/>
      <c r="N258" s="60"/>
      <c r="O258" s="60"/>
      <c r="P258" s="60"/>
      <c r="Q258" s="60"/>
      <c r="R258" s="60"/>
    </row>
    <row r="259" spans="1:18" ht="12.75">
      <c r="A259" s="59"/>
      <c r="B259" s="53">
        <v>2090383</v>
      </c>
      <c r="C259" s="54" t="s">
        <v>265</v>
      </c>
      <c r="D259" s="54" t="s">
        <v>235</v>
      </c>
      <c r="E259" s="233" t="s">
        <v>236</v>
      </c>
      <c r="F259" s="233" t="s">
        <v>237</v>
      </c>
      <c r="G259" s="256">
        <v>1075.25</v>
      </c>
      <c r="H259" s="256">
        <v>0</v>
      </c>
      <c r="I259" s="56" t="s">
        <v>207</v>
      </c>
      <c r="J259" s="248">
        <v>10.7353</v>
      </c>
      <c r="K259" s="71">
        <f aca="true" t="shared" si="18" ref="K259:K290">IF(OR(J259&lt;&gt;"",J259&lt;&gt;0),ROUND(((G259+H259)/J259),2),"")</f>
        <v>100.16</v>
      </c>
      <c r="L259" s="58"/>
      <c r="M259" s="59"/>
      <c r="N259" s="60" t="b">
        <f aca="true" t="shared" si="19" ref="N259:N290">AND(OR(B259="",C259="",D259="",E259="",F259="",G259="",H259="",I259="",J259=""),B259&amp;C259&amp;D259&amp;E259&amp;F259&amp;G259&amp;H259&amp;I259&amp;J259&amp;L259&lt;&gt;"")</f>
        <v>0</v>
      </c>
      <c r="O259" s="60"/>
      <c r="P259" s="60"/>
      <c r="Q259" s="60"/>
      <c r="R259" s="60"/>
    </row>
    <row r="260" spans="1:18" ht="12.75">
      <c r="A260" s="59"/>
      <c r="B260" s="53"/>
      <c r="C260" s="54"/>
      <c r="D260" s="54"/>
      <c r="E260" s="233"/>
      <c r="F260" s="233"/>
      <c r="G260" s="256"/>
      <c r="H260" s="256"/>
      <c r="I260" s="56"/>
      <c r="J260" s="248"/>
      <c r="K260" s="71">
        <f t="shared" si="18"/>
      </c>
      <c r="L260" s="58"/>
      <c r="M260" s="59"/>
      <c r="N260" s="60" t="b">
        <f t="shared" si="19"/>
        <v>0</v>
      </c>
      <c r="O260" s="60"/>
      <c r="P260" s="60"/>
      <c r="Q260" s="60"/>
      <c r="R260" s="60" t="b">
        <f aca="true" t="shared" si="20" ref="R260:R291">AND(B259="",NOT(N260))</f>
        <v>0</v>
      </c>
    </row>
    <row r="261" spans="1:18" ht="12.75" hidden="1">
      <c r="A261" s="59"/>
      <c r="B261" s="53"/>
      <c r="C261" s="54"/>
      <c r="D261" s="54"/>
      <c r="E261" s="233"/>
      <c r="F261" s="233"/>
      <c r="G261" s="256"/>
      <c r="H261" s="256"/>
      <c r="I261" s="56"/>
      <c r="J261" s="248"/>
      <c r="K261" s="71">
        <f t="shared" si="18"/>
      </c>
      <c r="L261" s="58"/>
      <c r="M261" s="59"/>
      <c r="N261" s="60" t="b">
        <f t="shared" si="19"/>
        <v>0</v>
      </c>
      <c r="O261" s="60"/>
      <c r="P261" s="60"/>
      <c r="Q261" s="60"/>
      <c r="R261" s="60" t="b">
        <f t="shared" si="20"/>
        <v>1</v>
      </c>
    </row>
    <row r="262" spans="1:18" ht="12.75" hidden="1">
      <c r="A262" s="59"/>
      <c r="B262" s="53"/>
      <c r="C262" s="54"/>
      <c r="D262" s="54"/>
      <c r="E262" s="233"/>
      <c r="F262" s="233"/>
      <c r="G262" s="256"/>
      <c r="H262" s="256"/>
      <c r="I262" s="56"/>
      <c r="J262" s="248"/>
      <c r="K262" s="71">
        <f t="shared" si="18"/>
      </c>
      <c r="L262" s="58"/>
      <c r="M262" s="59"/>
      <c r="N262" s="60" t="b">
        <f t="shared" si="19"/>
        <v>0</v>
      </c>
      <c r="O262" s="60"/>
      <c r="P262" s="60"/>
      <c r="Q262" s="60"/>
      <c r="R262" s="60" t="b">
        <f t="shared" si="20"/>
        <v>1</v>
      </c>
    </row>
    <row r="263" spans="1:18" ht="12.75" hidden="1">
      <c r="A263" s="59"/>
      <c r="B263" s="53"/>
      <c r="C263" s="54"/>
      <c r="D263" s="54"/>
      <c r="E263" s="233"/>
      <c r="F263" s="233"/>
      <c r="G263" s="256"/>
      <c r="H263" s="256"/>
      <c r="I263" s="56"/>
      <c r="J263" s="248"/>
      <c r="K263" s="71">
        <f t="shared" si="18"/>
      </c>
      <c r="L263" s="58"/>
      <c r="M263" s="59"/>
      <c r="N263" s="60" t="b">
        <f t="shared" si="19"/>
        <v>0</v>
      </c>
      <c r="O263" s="60"/>
      <c r="P263" s="60"/>
      <c r="Q263" s="60"/>
      <c r="R263" s="60" t="b">
        <f t="shared" si="20"/>
        <v>1</v>
      </c>
    </row>
    <row r="264" spans="1:18" ht="12.75" hidden="1">
      <c r="A264" s="59"/>
      <c r="B264" s="53"/>
      <c r="C264" s="54"/>
      <c r="D264" s="54"/>
      <c r="E264" s="233"/>
      <c r="F264" s="233"/>
      <c r="G264" s="256"/>
      <c r="H264" s="256"/>
      <c r="I264" s="56"/>
      <c r="J264" s="248"/>
      <c r="K264" s="71">
        <f t="shared" si="18"/>
      </c>
      <c r="L264" s="58"/>
      <c r="M264" s="59"/>
      <c r="N264" s="60" t="b">
        <f t="shared" si="19"/>
        <v>0</v>
      </c>
      <c r="O264" s="60"/>
      <c r="P264" s="60"/>
      <c r="Q264" s="60"/>
      <c r="R264" s="60" t="b">
        <f t="shared" si="20"/>
        <v>1</v>
      </c>
    </row>
    <row r="265" spans="1:18" ht="12.75" hidden="1">
      <c r="A265" s="59"/>
      <c r="B265" s="53"/>
      <c r="C265" s="54"/>
      <c r="D265" s="54"/>
      <c r="E265" s="233"/>
      <c r="F265" s="233"/>
      <c r="G265" s="256"/>
      <c r="H265" s="256"/>
      <c r="I265" s="56"/>
      <c r="J265" s="248"/>
      <c r="K265" s="71">
        <f t="shared" si="18"/>
      </c>
      <c r="L265" s="58"/>
      <c r="M265" s="59"/>
      <c r="N265" s="60" t="b">
        <f t="shared" si="19"/>
        <v>0</v>
      </c>
      <c r="O265" s="60"/>
      <c r="P265" s="60"/>
      <c r="Q265" s="60"/>
      <c r="R265" s="60" t="b">
        <f t="shared" si="20"/>
        <v>1</v>
      </c>
    </row>
    <row r="266" spans="1:18" ht="12.75" hidden="1">
      <c r="A266" s="59"/>
      <c r="B266" s="53"/>
      <c r="C266" s="54"/>
      <c r="D266" s="54"/>
      <c r="E266" s="233"/>
      <c r="F266" s="233"/>
      <c r="G266" s="256"/>
      <c r="H266" s="256"/>
      <c r="I266" s="56"/>
      <c r="J266" s="248"/>
      <c r="K266" s="71">
        <f t="shared" si="18"/>
      </c>
      <c r="L266" s="58"/>
      <c r="M266" s="59"/>
      <c r="N266" s="60" t="b">
        <f t="shared" si="19"/>
        <v>0</v>
      </c>
      <c r="O266" s="60"/>
      <c r="P266" s="60"/>
      <c r="Q266" s="60"/>
      <c r="R266" s="60" t="b">
        <f t="shared" si="20"/>
        <v>1</v>
      </c>
    </row>
    <row r="267" spans="1:18" ht="12.75" hidden="1">
      <c r="A267" s="59"/>
      <c r="B267" s="53"/>
      <c r="C267" s="54"/>
      <c r="D267" s="54"/>
      <c r="E267" s="233"/>
      <c r="F267" s="233"/>
      <c r="G267" s="256"/>
      <c r="H267" s="256"/>
      <c r="I267" s="56"/>
      <c r="J267" s="248"/>
      <c r="K267" s="71">
        <f t="shared" si="18"/>
      </c>
      <c r="L267" s="58"/>
      <c r="M267" s="59"/>
      <c r="N267" s="60" t="b">
        <f t="shared" si="19"/>
        <v>0</v>
      </c>
      <c r="O267" s="60"/>
      <c r="P267" s="60"/>
      <c r="Q267" s="60"/>
      <c r="R267" s="60" t="b">
        <f t="shared" si="20"/>
        <v>1</v>
      </c>
    </row>
    <row r="268" spans="1:18" ht="12.75" hidden="1">
      <c r="A268" s="59"/>
      <c r="B268" s="53"/>
      <c r="C268" s="54"/>
      <c r="D268" s="54"/>
      <c r="E268" s="233"/>
      <c r="F268" s="233"/>
      <c r="G268" s="256"/>
      <c r="H268" s="256"/>
      <c r="I268" s="56"/>
      <c r="J268" s="248"/>
      <c r="K268" s="71">
        <f t="shared" si="18"/>
      </c>
      <c r="L268" s="58"/>
      <c r="M268" s="59"/>
      <c r="N268" s="60" t="b">
        <f t="shared" si="19"/>
        <v>0</v>
      </c>
      <c r="O268" s="60"/>
      <c r="P268" s="60"/>
      <c r="Q268" s="60"/>
      <c r="R268" s="60" t="b">
        <f t="shared" si="20"/>
        <v>1</v>
      </c>
    </row>
    <row r="269" spans="1:18" ht="12.75" hidden="1">
      <c r="A269" s="59"/>
      <c r="B269" s="53"/>
      <c r="C269" s="54"/>
      <c r="D269" s="54"/>
      <c r="E269" s="233"/>
      <c r="F269" s="233"/>
      <c r="G269" s="256"/>
      <c r="H269" s="256"/>
      <c r="I269" s="56"/>
      <c r="J269" s="248"/>
      <c r="K269" s="71">
        <f t="shared" si="18"/>
      </c>
      <c r="L269" s="58"/>
      <c r="M269" s="59"/>
      <c r="N269" s="60" t="b">
        <f t="shared" si="19"/>
        <v>0</v>
      </c>
      <c r="O269" s="60"/>
      <c r="P269" s="60"/>
      <c r="Q269" s="60"/>
      <c r="R269" s="60" t="b">
        <f t="shared" si="20"/>
        <v>1</v>
      </c>
    </row>
    <row r="270" spans="1:18" ht="12.75" hidden="1">
      <c r="A270" s="59"/>
      <c r="B270" s="53"/>
      <c r="C270" s="54"/>
      <c r="D270" s="54"/>
      <c r="E270" s="233"/>
      <c r="F270" s="233"/>
      <c r="G270" s="256"/>
      <c r="H270" s="256"/>
      <c r="I270" s="56"/>
      <c r="J270" s="248"/>
      <c r="K270" s="71">
        <f t="shared" si="18"/>
      </c>
      <c r="L270" s="58"/>
      <c r="M270" s="59"/>
      <c r="N270" s="60" t="b">
        <f t="shared" si="19"/>
        <v>0</v>
      </c>
      <c r="O270" s="60"/>
      <c r="P270" s="60"/>
      <c r="Q270" s="60"/>
      <c r="R270" s="60" t="b">
        <f t="shared" si="20"/>
        <v>1</v>
      </c>
    </row>
    <row r="271" spans="1:18" ht="12.75" hidden="1">
      <c r="A271" s="59"/>
      <c r="B271" s="53"/>
      <c r="C271" s="54"/>
      <c r="D271" s="54"/>
      <c r="E271" s="233"/>
      <c r="F271" s="233"/>
      <c r="G271" s="256"/>
      <c r="H271" s="256"/>
      <c r="I271" s="56"/>
      <c r="J271" s="248"/>
      <c r="K271" s="71">
        <f t="shared" si="18"/>
      </c>
      <c r="L271" s="58"/>
      <c r="M271" s="59"/>
      <c r="N271" s="60" t="b">
        <f t="shared" si="19"/>
        <v>0</v>
      </c>
      <c r="O271" s="60"/>
      <c r="P271" s="60"/>
      <c r="Q271" s="60"/>
      <c r="R271" s="60" t="b">
        <f t="shared" si="20"/>
        <v>1</v>
      </c>
    </row>
    <row r="272" spans="1:18" ht="12.75" hidden="1">
      <c r="A272" s="59"/>
      <c r="B272" s="53"/>
      <c r="C272" s="54"/>
      <c r="D272" s="54"/>
      <c r="E272" s="233"/>
      <c r="F272" s="233"/>
      <c r="G272" s="256"/>
      <c r="H272" s="256"/>
      <c r="I272" s="56"/>
      <c r="J272" s="248"/>
      <c r="K272" s="71">
        <f t="shared" si="18"/>
      </c>
      <c r="L272" s="58"/>
      <c r="M272" s="59"/>
      <c r="N272" s="60" t="b">
        <f t="shared" si="19"/>
        <v>0</v>
      </c>
      <c r="O272" s="60"/>
      <c r="P272" s="60"/>
      <c r="Q272" s="60"/>
      <c r="R272" s="60" t="b">
        <f t="shared" si="20"/>
        <v>1</v>
      </c>
    </row>
    <row r="273" spans="1:18" ht="12.75" hidden="1">
      <c r="A273" s="59"/>
      <c r="B273" s="53"/>
      <c r="C273" s="54"/>
      <c r="D273" s="54"/>
      <c r="E273" s="233"/>
      <c r="F273" s="233"/>
      <c r="G273" s="256"/>
      <c r="H273" s="256"/>
      <c r="I273" s="56"/>
      <c r="J273" s="248"/>
      <c r="K273" s="71">
        <f t="shared" si="18"/>
      </c>
      <c r="L273" s="58"/>
      <c r="M273" s="59"/>
      <c r="N273" s="60" t="b">
        <f t="shared" si="19"/>
        <v>0</v>
      </c>
      <c r="O273" s="60"/>
      <c r="P273" s="60"/>
      <c r="Q273" s="60"/>
      <c r="R273" s="60" t="b">
        <f t="shared" si="20"/>
        <v>1</v>
      </c>
    </row>
    <row r="274" spans="1:18" ht="12.75" hidden="1">
      <c r="A274" s="59"/>
      <c r="B274" s="53"/>
      <c r="C274" s="54"/>
      <c r="D274" s="54"/>
      <c r="E274" s="233"/>
      <c r="F274" s="233"/>
      <c r="G274" s="256"/>
      <c r="H274" s="256"/>
      <c r="I274" s="56"/>
      <c r="J274" s="248"/>
      <c r="K274" s="71">
        <f t="shared" si="18"/>
      </c>
      <c r="L274" s="58"/>
      <c r="M274" s="59"/>
      <c r="N274" s="60" t="b">
        <f t="shared" si="19"/>
        <v>0</v>
      </c>
      <c r="O274" s="60"/>
      <c r="P274" s="60"/>
      <c r="Q274" s="60"/>
      <c r="R274" s="60" t="b">
        <f t="shared" si="20"/>
        <v>1</v>
      </c>
    </row>
    <row r="275" spans="1:18" ht="12.75" hidden="1">
      <c r="A275" s="59"/>
      <c r="B275" s="53"/>
      <c r="C275" s="54"/>
      <c r="D275" s="54"/>
      <c r="E275" s="233"/>
      <c r="F275" s="233"/>
      <c r="G275" s="256"/>
      <c r="H275" s="256"/>
      <c r="I275" s="56"/>
      <c r="J275" s="248"/>
      <c r="K275" s="71">
        <f t="shared" si="18"/>
      </c>
      <c r="L275" s="58"/>
      <c r="M275" s="59"/>
      <c r="N275" s="60" t="b">
        <f t="shared" si="19"/>
        <v>0</v>
      </c>
      <c r="O275" s="60"/>
      <c r="P275" s="60"/>
      <c r="Q275" s="60"/>
      <c r="R275" s="60" t="b">
        <f t="shared" si="20"/>
        <v>1</v>
      </c>
    </row>
    <row r="276" spans="1:18" ht="12.75" hidden="1">
      <c r="A276" s="59"/>
      <c r="B276" s="53"/>
      <c r="C276" s="54"/>
      <c r="D276" s="54"/>
      <c r="E276" s="233"/>
      <c r="F276" s="233"/>
      <c r="G276" s="256"/>
      <c r="H276" s="256"/>
      <c r="I276" s="56"/>
      <c r="J276" s="248"/>
      <c r="K276" s="71">
        <f t="shared" si="18"/>
      </c>
      <c r="L276" s="58"/>
      <c r="M276" s="59"/>
      <c r="N276" s="60" t="b">
        <f t="shared" si="19"/>
        <v>0</v>
      </c>
      <c r="O276" s="60"/>
      <c r="P276" s="60"/>
      <c r="Q276" s="60"/>
      <c r="R276" s="60" t="b">
        <f t="shared" si="20"/>
        <v>1</v>
      </c>
    </row>
    <row r="277" spans="1:18" ht="12.75" hidden="1">
      <c r="A277" s="59"/>
      <c r="B277" s="53"/>
      <c r="C277" s="54"/>
      <c r="D277" s="54"/>
      <c r="E277" s="233"/>
      <c r="F277" s="233"/>
      <c r="G277" s="256"/>
      <c r="H277" s="256"/>
      <c r="I277" s="56"/>
      <c r="J277" s="248"/>
      <c r="K277" s="71">
        <f t="shared" si="18"/>
      </c>
      <c r="L277" s="58"/>
      <c r="M277" s="59"/>
      <c r="N277" s="60" t="b">
        <f t="shared" si="19"/>
        <v>0</v>
      </c>
      <c r="O277" s="60"/>
      <c r="P277" s="60"/>
      <c r="Q277" s="60"/>
      <c r="R277" s="60" t="b">
        <f t="shared" si="20"/>
        <v>1</v>
      </c>
    </row>
    <row r="278" spans="1:18" ht="12.75" hidden="1">
      <c r="A278" s="59"/>
      <c r="B278" s="53"/>
      <c r="C278" s="54"/>
      <c r="D278" s="54"/>
      <c r="E278" s="233"/>
      <c r="F278" s="233"/>
      <c r="G278" s="256"/>
      <c r="H278" s="256"/>
      <c r="I278" s="56"/>
      <c r="J278" s="248"/>
      <c r="K278" s="71">
        <f t="shared" si="18"/>
      </c>
      <c r="L278" s="58"/>
      <c r="M278" s="59"/>
      <c r="N278" s="60" t="b">
        <f t="shared" si="19"/>
        <v>0</v>
      </c>
      <c r="O278" s="60"/>
      <c r="P278" s="60"/>
      <c r="Q278" s="60"/>
      <c r="R278" s="60" t="b">
        <f t="shared" si="20"/>
        <v>1</v>
      </c>
    </row>
    <row r="279" spans="1:18" ht="12.75" hidden="1">
      <c r="A279" s="59"/>
      <c r="B279" s="53"/>
      <c r="C279" s="54"/>
      <c r="D279" s="54"/>
      <c r="E279" s="233"/>
      <c r="F279" s="233"/>
      <c r="G279" s="256"/>
      <c r="H279" s="256"/>
      <c r="I279" s="56"/>
      <c r="J279" s="248"/>
      <c r="K279" s="71">
        <f t="shared" si="18"/>
      </c>
      <c r="L279" s="58"/>
      <c r="M279" s="59"/>
      <c r="N279" s="60" t="b">
        <f t="shared" si="19"/>
        <v>0</v>
      </c>
      <c r="O279" s="60"/>
      <c r="P279" s="60"/>
      <c r="Q279" s="60"/>
      <c r="R279" s="60" t="b">
        <f t="shared" si="20"/>
        <v>1</v>
      </c>
    </row>
    <row r="280" spans="1:18" ht="12.75" hidden="1">
      <c r="A280" s="59"/>
      <c r="B280" s="53"/>
      <c r="C280" s="54"/>
      <c r="D280" s="54"/>
      <c r="E280" s="233"/>
      <c r="F280" s="233"/>
      <c r="G280" s="256"/>
      <c r="H280" s="256"/>
      <c r="I280" s="56"/>
      <c r="J280" s="248"/>
      <c r="K280" s="71">
        <f t="shared" si="18"/>
      </c>
      <c r="L280" s="58"/>
      <c r="M280" s="59"/>
      <c r="N280" s="60" t="b">
        <f t="shared" si="19"/>
        <v>0</v>
      </c>
      <c r="O280" s="60"/>
      <c r="P280" s="60"/>
      <c r="Q280" s="60"/>
      <c r="R280" s="60" t="b">
        <f t="shared" si="20"/>
        <v>1</v>
      </c>
    </row>
    <row r="281" spans="1:18" ht="12.75" hidden="1">
      <c r="A281" s="59"/>
      <c r="B281" s="53"/>
      <c r="C281" s="54"/>
      <c r="D281" s="54"/>
      <c r="E281" s="233"/>
      <c r="F281" s="233"/>
      <c r="G281" s="256"/>
      <c r="H281" s="256"/>
      <c r="I281" s="56"/>
      <c r="J281" s="248"/>
      <c r="K281" s="71">
        <f t="shared" si="18"/>
      </c>
      <c r="L281" s="58"/>
      <c r="M281" s="59"/>
      <c r="N281" s="60" t="b">
        <f t="shared" si="19"/>
        <v>0</v>
      </c>
      <c r="O281" s="60"/>
      <c r="P281" s="60"/>
      <c r="Q281" s="60"/>
      <c r="R281" s="60" t="b">
        <f t="shared" si="20"/>
        <v>1</v>
      </c>
    </row>
    <row r="282" spans="1:18" ht="12.75" hidden="1">
      <c r="A282" s="59"/>
      <c r="B282" s="53"/>
      <c r="C282" s="54"/>
      <c r="D282" s="54"/>
      <c r="E282" s="233"/>
      <c r="F282" s="233"/>
      <c r="G282" s="256"/>
      <c r="H282" s="256"/>
      <c r="I282" s="56"/>
      <c r="J282" s="248"/>
      <c r="K282" s="71">
        <f t="shared" si="18"/>
      </c>
      <c r="L282" s="58"/>
      <c r="M282" s="59"/>
      <c r="N282" s="60" t="b">
        <f t="shared" si="19"/>
        <v>0</v>
      </c>
      <c r="O282" s="60"/>
      <c r="P282" s="60"/>
      <c r="Q282" s="60"/>
      <c r="R282" s="60" t="b">
        <f t="shared" si="20"/>
        <v>1</v>
      </c>
    </row>
    <row r="283" spans="1:18" ht="12.75" hidden="1">
      <c r="A283" s="59"/>
      <c r="B283" s="53"/>
      <c r="C283" s="54"/>
      <c r="D283" s="54"/>
      <c r="E283" s="233"/>
      <c r="F283" s="233"/>
      <c r="G283" s="256"/>
      <c r="H283" s="256"/>
      <c r="I283" s="56"/>
      <c r="J283" s="248"/>
      <c r="K283" s="71">
        <f t="shared" si="18"/>
      </c>
      <c r="L283" s="58"/>
      <c r="M283" s="59"/>
      <c r="N283" s="60" t="b">
        <f t="shared" si="19"/>
        <v>0</v>
      </c>
      <c r="O283" s="60"/>
      <c r="P283" s="60"/>
      <c r="Q283" s="60"/>
      <c r="R283" s="60" t="b">
        <f t="shared" si="20"/>
        <v>1</v>
      </c>
    </row>
    <row r="284" spans="1:18" ht="12.75" hidden="1">
      <c r="A284" s="59"/>
      <c r="B284" s="53"/>
      <c r="C284" s="54"/>
      <c r="D284" s="54"/>
      <c r="E284" s="233"/>
      <c r="F284" s="233"/>
      <c r="G284" s="256"/>
      <c r="H284" s="256"/>
      <c r="I284" s="56"/>
      <c r="J284" s="248"/>
      <c r="K284" s="71">
        <f t="shared" si="18"/>
      </c>
      <c r="L284" s="58"/>
      <c r="M284" s="59"/>
      <c r="N284" s="60" t="b">
        <f t="shared" si="19"/>
        <v>0</v>
      </c>
      <c r="O284" s="60"/>
      <c r="P284" s="60"/>
      <c r="Q284" s="60"/>
      <c r="R284" s="60" t="b">
        <f t="shared" si="20"/>
        <v>1</v>
      </c>
    </row>
    <row r="285" spans="1:18" ht="12.75" hidden="1">
      <c r="A285" s="59"/>
      <c r="B285" s="53"/>
      <c r="C285" s="54"/>
      <c r="D285" s="54"/>
      <c r="E285" s="233"/>
      <c r="F285" s="233"/>
      <c r="G285" s="256"/>
      <c r="H285" s="256"/>
      <c r="I285" s="56"/>
      <c r="J285" s="248"/>
      <c r="K285" s="71">
        <f t="shared" si="18"/>
      </c>
      <c r="L285" s="58"/>
      <c r="M285" s="59"/>
      <c r="N285" s="60" t="b">
        <f t="shared" si="19"/>
        <v>0</v>
      </c>
      <c r="O285" s="60"/>
      <c r="P285" s="60"/>
      <c r="Q285" s="60"/>
      <c r="R285" s="60" t="b">
        <f t="shared" si="20"/>
        <v>1</v>
      </c>
    </row>
    <row r="286" spans="1:18" ht="12.75" hidden="1">
      <c r="A286" s="59"/>
      <c r="B286" s="53"/>
      <c r="C286" s="54"/>
      <c r="D286" s="54"/>
      <c r="E286" s="233"/>
      <c r="F286" s="233"/>
      <c r="G286" s="256"/>
      <c r="H286" s="256"/>
      <c r="I286" s="56"/>
      <c r="J286" s="248"/>
      <c r="K286" s="71">
        <f t="shared" si="18"/>
      </c>
      <c r="L286" s="58"/>
      <c r="M286" s="59"/>
      <c r="N286" s="60" t="b">
        <f t="shared" si="19"/>
        <v>0</v>
      </c>
      <c r="O286" s="60"/>
      <c r="P286" s="60"/>
      <c r="Q286" s="60"/>
      <c r="R286" s="60" t="b">
        <f t="shared" si="20"/>
        <v>1</v>
      </c>
    </row>
    <row r="287" spans="1:18" ht="12.75" hidden="1">
      <c r="A287" s="59"/>
      <c r="B287" s="53"/>
      <c r="C287" s="54"/>
      <c r="D287" s="54"/>
      <c r="E287" s="233"/>
      <c r="F287" s="233"/>
      <c r="G287" s="256"/>
      <c r="H287" s="256"/>
      <c r="I287" s="56"/>
      <c r="J287" s="248"/>
      <c r="K287" s="71">
        <f t="shared" si="18"/>
      </c>
      <c r="L287" s="58"/>
      <c r="M287" s="59"/>
      <c r="N287" s="60" t="b">
        <f t="shared" si="19"/>
        <v>0</v>
      </c>
      <c r="O287" s="60"/>
      <c r="P287" s="60"/>
      <c r="Q287" s="60"/>
      <c r="R287" s="60" t="b">
        <f t="shared" si="20"/>
        <v>1</v>
      </c>
    </row>
    <row r="288" spans="1:18" ht="12.75" hidden="1">
      <c r="A288" s="59"/>
      <c r="B288" s="53"/>
      <c r="C288" s="54"/>
      <c r="D288" s="54"/>
      <c r="E288" s="233"/>
      <c r="F288" s="233"/>
      <c r="G288" s="256"/>
      <c r="H288" s="256"/>
      <c r="I288" s="56"/>
      <c r="J288" s="248"/>
      <c r="K288" s="71">
        <f t="shared" si="18"/>
      </c>
      <c r="L288" s="58"/>
      <c r="M288" s="59"/>
      <c r="N288" s="60" t="b">
        <f t="shared" si="19"/>
        <v>0</v>
      </c>
      <c r="O288" s="60"/>
      <c r="P288" s="60"/>
      <c r="Q288" s="60"/>
      <c r="R288" s="60" t="b">
        <f t="shared" si="20"/>
        <v>1</v>
      </c>
    </row>
    <row r="289" spans="1:18" ht="12.75" hidden="1">
      <c r="A289" s="59"/>
      <c r="B289" s="53"/>
      <c r="C289" s="54"/>
      <c r="D289" s="54"/>
      <c r="E289" s="233"/>
      <c r="F289" s="233"/>
      <c r="G289" s="256"/>
      <c r="H289" s="256"/>
      <c r="I289" s="56"/>
      <c r="J289" s="248"/>
      <c r="K289" s="71">
        <f t="shared" si="18"/>
      </c>
      <c r="L289" s="58"/>
      <c r="M289" s="59"/>
      <c r="N289" s="60" t="b">
        <f t="shared" si="19"/>
        <v>0</v>
      </c>
      <c r="O289" s="60"/>
      <c r="P289" s="60"/>
      <c r="Q289" s="60"/>
      <c r="R289" s="60" t="b">
        <f t="shared" si="20"/>
        <v>1</v>
      </c>
    </row>
    <row r="290" spans="1:18" ht="12.75" hidden="1">
      <c r="A290" s="59"/>
      <c r="B290" s="53"/>
      <c r="C290" s="54"/>
      <c r="D290" s="54"/>
      <c r="E290" s="233"/>
      <c r="F290" s="233"/>
      <c r="G290" s="256"/>
      <c r="H290" s="256"/>
      <c r="I290" s="56"/>
      <c r="J290" s="248"/>
      <c r="K290" s="71">
        <f t="shared" si="18"/>
      </c>
      <c r="L290" s="58"/>
      <c r="M290" s="59"/>
      <c r="N290" s="60" t="b">
        <f t="shared" si="19"/>
        <v>0</v>
      </c>
      <c r="O290" s="60"/>
      <c r="P290" s="60"/>
      <c r="Q290" s="60"/>
      <c r="R290" s="60" t="b">
        <f t="shared" si="20"/>
        <v>1</v>
      </c>
    </row>
    <row r="291" spans="1:18" ht="12.75" hidden="1">
      <c r="A291" s="59"/>
      <c r="B291" s="53"/>
      <c r="C291" s="54"/>
      <c r="D291" s="54"/>
      <c r="E291" s="233"/>
      <c r="F291" s="233"/>
      <c r="G291" s="256"/>
      <c r="H291" s="256"/>
      <c r="I291" s="56"/>
      <c r="J291" s="248"/>
      <c r="K291" s="71">
        <f aca="true" t="shared" si="21" ref="K291:K322">IF(OR(J291&lt;&gt;"",J291&lt;&gt;0),ROUND(((G291+H291)/J291),2),"")</f>
      </c>
      <c r="L291" s="58"/>
      <c r="M291" s="59"/>
      <c r="N291" s="60" t="b">
        <f aca="true" t="shared" si="22" ref="N291:N327">AND(OR(B291="",C291="",D291="",E291="",F291="",G291="",H291="",I291="",J291=""),B291&amp;C291&amp;D291&amp;E291&amp;F291&amp;G291&amp;H291&amp;I291&amp;J291&amp;L291&lt;&gt;"")</f>
        <v>0</v>
      </c>
      <c r="O291" s="60"/>
      <c r="P291" s="60"/>
      <c r="Q291" s="60"/>
      <c r="R291" s="60" t="b">
        <f t="shared" si="20"/>
        <v>1</v>
      </c>
    </row>
    <row r="292" spans="1:18" ht="12.75" hidden="1">
      <c r="A292" s="59"/>
      <c r="B292" s="53"/>
      <c r="C292" s="54"/>
      <c r="D292" s="54"/>
      <c r="E292" s="233"/>
      <c r="F292" s="233"/>
      <c r="G292" s="256"/>
      <c r="H292" s="256"/>
      <c r="I292" s="56"/>
      <c r="J292" s="248"/>
      <c r="K292" s="71">
        <f t="shared" si="21"/>
      </c>
      <c r="L292" s="58"/>
      <c r="M292" s="59"/>
      <c r="N292" s="60" t="b">
        <f t="shared" si="22"/>
        <v>0</v>
      </c>
      <c r="O292" s="60"/>
      <c r="P292" s="60"/>
      <c r="Q292" s="60"/>
      <c r="R292" s="60" t="b">
        <f aca="true" t="shared" si="23" ref="R292:R327">AND(B291="",NOT(N292))</f>
        <v>1</v>
      </c>
    </row>
    <row r="293" spans="1:18" ht="12.75" hidden="1">
      <c r="A293" s="59"/>
      <c r="B293" s="53"/>
      <c r="C293" s="54"/>
      <c r="D293" s="54"/>
      <c r="E293" s="233"/>
      <c r="F293" s="233"/>
      <c r="G293" s="256"/>
      <c r="H293" s="256"/>
      <c r="I293" s="56"/>
      <c r="J293" s="248"/>
      <c r="K293" s="71">
        <f t="shared" si="21"/>
      </c>
      <c r="L293" s="58"/>
      <c r="M293" s="59"/>
      <c r="N293" s="60" t="b">
        <f t="shared" si="22"/>
        <v>0</v>
      </c>
      <c r="O293" s="60"/>
      <c r="P293" s="60"/>
      <c r="Q293" s="60"/>
      <c r="R293" s="60" t="b">
        <f t="shared" si="23"/>
        <v>1</v>
      </c>
    </row>
    <row r="294" spans="1:18" ht="12.75" hidden="1">
      <c r="A294" s="59"/>
      <c r="B294" s="53"/>
      <c r="C294" s="54"/>
      <c r="D294" s="54"/>
      <c r="E294" s="233"/>
      <c r="F294" s="233"/>
      <c r="G294" s="256"/>
      <c r="H294" s="256"/>
      <c r="I294" s="56"/>
      <c r="J294" s="248"/>
      <c r="K294" s="71">
        <f t="shared" si="21"/>
      </c>
      <c r="L294" s="58"/>
      <c r="M294" s="59"/>
      <c r="N294" s="60" t="b">
        <f t="shared" si="22"/>
        <v>0</v>
      </c>
      <c r="O294" s="60"/>
      <c r="P294" s="60"/>
      <c r="Q294" s="60"/>
      <c r="R294" s="60" t="b">
        <f t="shared" si="23"/>
        <v>1</v>
      </c>
    </row>
    <row r="295" spans="1:18" ht="12.75" hidden="1">
      <c r="A295" s="59"/>
      <c r="B295" s="53"/>
      <c r="C295" s="54"/>
      <c r="D295" s="54"/>
      <c r="E295" s="233"/>
      <c r="F295" s="233"/>
      <c r="G295" s="256"/>
      <c r="H295" s="256"/>
      <c r="I295" s="56"/>
      <c r="J295" s="248"/>
      <c r="K295" s="71">
        <f t="shared" si="21"/>
      </c>
      <c r="L295" s="58"/>
      <c r="M295" s="59"/>
      <c r="N295" s="60" t="b">
        <f t="shared" si="22"/>
        <v>0</v>
      </c>
      <c r="O295" s="60"/>
      <c r="P295" s="60"/>
      <c r="Q295" s="60"/>
      <c r="R295" s="60" t="b">
        <f t="shared" si="23"/>
        <v>1</v>
      </c>
    </row>
    <row r="296" spans="1:18" ht="12.75" hidden="1">
      <c r="A296" s="59"/>
      <c r="B296" s="53"/>
      <c r="C296" s="54"/>
      <c r="D296" s="54"/>
      <c r="E296" s="233"/>
      <c r="F296" s="233"/>
      <c r="G296" s="256"/>
      <c r="H296" s="256"/>
      <c r="I296" s="56"/>
      <c r="J296" s="248"/>
      <c r="K296" s="71">
        <f t="shared" si="21"/>
      </c>
      <c r="L296" s="58"/>
      <c r="M296" s="59"/>
      <c r="N296" s="60" t="b">
        <f t="shared" si="22"/>
        <v>0</v>
      </c>
      <c r="O296" s="60"/>
      <c r="P296" s="60"/>
      <c r="Q296" s="60"/>
      <c r="R296" s="60" t="b">
        <f t="shared" si="23"/>
        <v>1</v>
      </c>
    </row>
    <row r="297" spans="1:18" ht="12.75" hidden="1">
      <c r="A297" s="59"/>
      <c r="B297" s="53"/>
      <c r="C297" s="54"/>
      <c r="D297" s="54"/>
      <c r="E297" s="233"/>
      <c r="F297" s="233"/>
      <c r="G297" s="256"/>
      <c r="H297" s="256"/>
      <c r="I297" s="56"/>
      <c r="J297" s="248"/>
      <c r="K297" s="71">
        <f t="shared" si="21"/>
      </c>
      <c r="L297" s="58"/>
      <c r="M297" s="59"/>
      <c r="N297" s="60" t="b">
        <f t="shared" si="22"/>
        <v>0</v>
      </c>
      <c r="O297" s="60"/>
      <c r="P297" s="60"/>
      <c r="Q297" s="60"/>
      <c r="R297" s="60" t="b">
        <f t="shared" si="23"/>
        <v>1</v>
      </c>
    </row>
    <row r="298" spans="1:18" ht="12.75" hidden="1">
      <c r="A298" s="59"/>
      <c r="B298" s="53"/>
      <c r="C298" s="54"/>
      <c r="D298" s="54"/>
      <c r="E298" s="233"/>
      <c r="F298" s="233"/>
      <c r="G298" s="256"/>
      <c r="H298" s="256"/>
      <c r="I298" s="56"/>
      <c r="J298" s="248"/>
      <c r="K298" s="71">
        <f t="shared" si="21"/>
      </c>
      <c r="L298" s="58"/>
      <c r="M298" s="59"/>
      <c r="N298" s="60" t="b">
        <f t="shared" si="22"/>
        <v>0</v>
      </c>
      <c r="O298" s="60"/>
      <c r="P298" s="60"/>
      <c r="Q298" s="60"/>
      <c r="R298" s="60" t="b">
        <f t="shared" si="23"/>
        <v>1</v>
      </c>
    </row>
    <row r="299" spans="1:18" ht="12.75" hidden="1">
      <c r="A299" s="59"/>
      <c r="B299" s="53"/>
      <c r="C299" s="54"/>
      <c r="D299" s="54"/>
      <c r="E299" s="233"/>
      <c r="F299" s="233"/>
      <c r="G299" s="256"/>
      <c r="H299" s="256"/>
      <c r="I299" s="56"/>
      <c r="J299" s="248"/>
      <c r="K299" s="71">
        <f t="shared" si="21"/>
      </c>
      <c r="L299" s="58"/>
      <c r="M299" s="59"/>
      <c r="N299" s="60" t="b">
        <f t="shared" si="22"/>
        <v>0</v>
      </c>
      <c r="O299" s="60"/>
      <c r="P299" s="60"/>
      <c r="Q299" s="60"/>
      <c r="R299" s="60" t="b">
        <f t="shared" si="23"/>
        <v>1</v>
      </c>
    </row>
    <row r="300" spans="1:18" ht="12.75" hidden="1">
      <c r="A300" s="59"/>
      <c r="B300" s="53"/>
      <c r="C300" s="54"/>
      <c r="D300" s="54"/>
      <c r="E300" s="233"/>
      <c r="F300" s="233"/>
      <c r="G300" s="256"/>
      <c r="H300" s="256"/>
      <c r="I300" s="56"/>
      <c r="J300" s="248"/>
      <c r="K300" s="71">
        <f t="shared" si="21"/>
      </c>
      <c r="L300" s="58"/>
      <c r="M300" s="59"/>
      <c r="N300" s="60" t="b">
        <f t="shared" si="22"/>
        <v>0</v>
      </c>
      <c r="O300" s="60"/>
      <c r="P300" s="60"/>
      <c r="Q300" s="60"/>
      <c r="R300" s="60" t="b">
        <f t="shared" si="23"/>
        <v>1</v>
      </c>
    </row>
    <row r="301" spans="1:18" ht="12.75" hidden="1">
      <c r="A301" s="59"/>
      <c r="B301" s="53"/>
      <c r="C301" s="54"/>
      <c r="D301" s="54"/>
      <c r="E301" s="233"/>
      <c r="F301" s="233"/>
      <c r="G301" s="256"/>
      <c r="H301" s="256"/>
      <c r="I301" s="56"/>
      <c r="J301" s="248"/>
      <c r="K301" s="71">
        <f t="shared" si="21"/>
      </c>
      <c r="L301" s="58"/>
      <c r="M301" s="59"/>
      <c r="N301" s="60" t="b">
        <f t="shared" si="22"/>
        <v>0</v>
      </c>
      <c r="O301" s="60"/>
      <c r="P301" s="60"/>
      <c r="Q301" s="60"/>
      <c r="R301" s="60" t="b">
        <f t="shared" si="23"/>
        <v>1</v>
      </c>
    </row>
    <row r="302" spans="1:18" ht="12.75" hidden="1">
      <c r="A302" s="59"/>
      <c r="B302" s="53"/>
      <c r="C302" s="54"/>
      <c r="D302" s="54"/>
      <c r="E302" s="233"/>
      <c r="F302" s="233"/>
      <c r="G302" s="256"/>
      <c r="H302" s="256"/>
      <c r="I302" s="56"/>
      <c r="J302" s="248"/>
      <c r="K302" s="71">
        <f t="shared" si="21"/>
      </c>
      <c r="L302" s="58"/>
      <c r="M302" s="59"/>
      <c r="N302" s="60" t="b">
        <f t="shared" si="22"/>
        <v>0</v>
      </c>
      <c r="O302" s="60"/>
      <c r="P302" s="60"/>
      <c r="Q302" s="60"/>
      <c r="R302" s="60" t="b">
        <f t="shared" si="23"/>
        <v>1</v>
      </c>
    </row>
    <row r="303" spans="1:18" ht="12.75" hidden="1">
      <c r="A303" s="59"/>
      <c r="B303" s="53"/>
      <c r="C303" s="54"/>
      <c r="D303" s="54"/>
      <c r="E303" s="233"/>
      <c r="F303" s="233"/>
      <c r="G303" s="256"/>
      <c r="H303" s="256"/>
      <c r="I303" s="56"/>
      <c r="J303" s="248"/>
      <c r="K303" s="71">
        <f t="shared" si="21"/>
      </c>
      <c r="L303" s="58"/>
      <c r="M303" s="59"/>
      <c r="N303" s="60" t="b">
        <f t="shared" si="22"/>
        <v>0</v>
      </c>
      <c r="O303" s="60"/>
      <c r="P303" s="60"/>
      <c r="Q303" s="60"/>
      <c r="R303" s="60" t="b">
        <f t="shared" si="23"/>
        <v>1</v>
      </c>
    </row>
    <row r="304" spans="1:18" ht="12.75" hidden="1">
      <c r="A304" s="59"/>
      <c r="B304" s="53"/>
      <c r="C304" s="54"/>
      <c r="D304" s="54"/>
      <c r="E304" s="233"/>
      <c r="F304" s="233"/>
      <c r="G304" s="256"/>
      <c r="H304" s="256"/>
      <c r="I304" s="56"/>
      <c r="J304" s="248"/>
      <c r="K304" s="71">
        <f t="shared" si="21"/>
      </c>
      <c r="L304" s="58"/>
      <c r="M304" s="59"/>
      <c r="N304" s="60" t="b">
        <f t="shared" si="22"/>
        <v>0</v>
      </c>
      <c r="O304" s="60"/>
      <c r="P304" s="60"/>
      <c r="Q304" s="60"/>
      <c r="R304" s="60" t="b">
        <f t="shared" si="23"/>
        <v>1</v>
      </c>
    </row>
    <row r="305" spans="1:18" ht="12.75" hidden="1">
      <c r="A305" s="59"/>
      <c r="B305" s="53"/>
      <c r="C305" s="54"/>
      <c r="D305" s="54"/>
      <c r="E305" s="233"/>
      <c r="F305" s="233"/>
      <c r="G305" s="256"/>
      <c r="H305" s="256"/>
      <c r="I305" s="56"/>
      <c r="J305" s="248"/>
      <c r="K305" s="71">
        <f t="shared" si="21"/>
      </c>
      <c r="L305" s="58"/>
      <c r="M305" s="59"/>
      <c r="N305" s="60" t="b">
        <f t="shared" si="22"/>
        <v>0</v>
      </c>
      <c r="O305" s="60"/>
      <c r="P305" s="60"/>
      <c r="Q305" s="60"/>
      <c r="R305" s="60" t="b">
        <f t="shared" si="23"/>
        <v>1</v>
      </c>
    </row>
    <row r="306" spans="1:18" ht="12.75" hidden="1">
      <c r="A306" s="59"/>
      <c r="B306" s="53"/>
      <c r="C306" s="54"/>
      <c r="D306" s="54"/>
      <c r="E306" s="233"/>
      <c r="F306" s="233"/>
      <c r="G306" s="256"/>
      <c r="H306" s="256"/>
      <c r="I306" s="56"/>
      <c r="J306" s="248"/>
      <c r="K306" s="71">
        <f t="shared" si="21"/>
      </c>
      <c r="L306" s="58"/>
      <c r="M306" s="59"/>
      <c r="N306" s="60" t="b">
        <f t="shared" si="22"/>
        <v>0</v>
      </c>
      <c r="O306" s="60"/>
      <c r="P306" s="60"/>
      <c r="Q306" s="60"/>
      <c r="R306" s="60" t="b">
        <f t="shared" si="23"/>
        <v>1</v>
      </c>
    </row>
    <row r="307" spans="1:18" ht="12.75" hidden="1">
      <c r="A307" s="59"/>
      <c r="B307" s="53"/>
      <c r="C307" s="54"/>
      <c r="D307" s="54"/>
      <c r="E307" s="233"/>
      <c r="F307" s="233"/>
      <c r="G307" s="256"/>
      <c r="H307" s="256"/>
      <c r="I307" s="56"/>
      <c r="J307" s="248"/>
      <c r="K307" s="71">
        <f t="shared" si="21"/>
      </c>
      <c r="L307" s="58"/>
      <c r="M307" s="59"/>
      <c r="N307" s="60" t="b">
        <f t="shared" si="22"/>
        <v>0</v>
      </c>
      <c r="O307" s="60"/>
      <c r="P307" s="60"/>
      <c r="Q307" s="60"/>
      <c r="R307" s="60" t="b">
        <f t="shared" si="23"/>
        <v>1</v>
      </c>
    </row>
    <row r="308" spans="1:18" ht="12.75" hidden="1">
      <c r="A308" s="59"/>
      <c r="B308" s="53"/>
      <c r="C308" s="54"/>
      <c r="D308" s="54"/>
      <c r="E308" s="233"/>
      <c r="F308" s="233"/>
      <c r="G308" s="256"/>
      <c r="H308" s="256"/>
      <c r="I308" s="56"/>
      <c r="J308" s="248"/>
      <c r="K308" s="71">
        <f t="shared" si="21"/>
      </c>
      <c r="L308" s="58"/>
      <c r="M308" s="59"/>
      <c r="N308" s="60" t="b">
        <f t="shared" si="22"/>
        <v>0</v>
      </c>
      <c r="O308" s="60"/>
      <c r="P308" s="60"/>
      <c r="Q308" s="60"/>
      <c r="R308" s="60" t="b">
        <f t="shared" si="23"/>
        <v>1</v>
      </c>
    </row>
    <row r="309" spans="1:18" ht="12.75" hidden="1">
      <c r="A309" s="59"/>
      <c r="B309" s="53"/>
      <c r="C309" s="54"/>
      <c r="D309" s="54"/>
      <c r="E309" s="233"/>
      <c r="F309" s="233"/>
      <c r="G309" s="256"/>
      <c r="H309" s="256"/>
      <c r="I309" s="56"/>
      <c r="J309" s="248"/>
      <c r="K309" s="71">
        <f t="shared" si="21"/>
      </c>
      <c r="L309" s="58"/>
      <c r="M309" s="59"/>
      <c r="N309" s="60" t="b">
        <f t="shared" si="22"/>
        <v>0</v>
      </c>
      <c r="O309" s="60"/>
      <c r="P309" s="60"/>
      <c r="Q309" s="60"/>
      <c r="R309" s="60" t="b">
        <f t="shared" si="23"/>
        <v>1</v>
      </c>
    </row>
    <row r="310" spans="1:18" ht="12.75" hidden="1">
      <c r="A310" s="59"/>
      <c r="B310" s="53"/>
      <c r="C310" s="54"/>
      <c r="D310" s="54"/>
      <c r="E310" s="233"/>
      <c r="F310" s="233"/>
      <c r="G310" s="256"/>
      <c r="H310" s="256"/>
      <c r="I310" s="56"/>
      <c r="J310" s="248"/>
      <c r="K310" s="71">
        <f t="shared" si="21"/>
      </c>
      <c r="L310" s="58"/>
      <c r="M310" s="59"/>
      <c r="N310" s="60" t="b">
        <f t="shared" si="22"/>
        <v>0</v>
      </c>
      <c r="O310" s="60"/>
      <c r="P310" s="60"/>
      <c r="Q310" s="60"/>
      <c r="R310" s="60" t="b">
        <f t="shared" si="23"/>
        <v>1</v>
      </c>
    </row>
    <row r="311" spans="1:18" ht="12.75" hidden="1">
      <c r="A311" s="59"/>
      <c r="B311" s="53"/>
      <c r="C311" s="54"/>
      <c r="D311" s="54"/>
      <c r="E311" s="233"/>
      <c r="F311" s="233"/>
      <c r="G311" s="256"/>
      <c r="H311" s="256"/>
      <c r="I311" s="56"/>
      <c r="J311" s="248"/>
      <c r="K311" s="71">
        <f t="shared" si="21"/>
      </c>
      <c r="L311" s="58"/>
      <c r="M311" s="59"/>
      <c r="N311" s="60" t="b">
        <f t="shared" si="22"/>
        <v>0</v>
      </c>
      <c r="O311" s="60"/>
      <c r="P311" s="60"/>
      <c r="Q311" s="60"/>
      <c r="R311" s="60" t="b">
        <f t="shared" si="23"/>
        <v>1</v>
      </c>
    </row>
    <row r="312" spans="1:18" ht="12.75" hidden="1">
      <c r="A312" s="59"/>
      <c r="B312" s="53"/>
      <c r="C312" s="54"/>
      <c r="D312" s="54"/>
      <c r="E312" s="233"/>
      <c r="F312" s="233"/>
      <c r="G312" s="256"/>
      <c r="H312" s="256"/>
      <c r="I312" s="56"/>
      <c r="J312" s="248"/>
      <c r="K312" s="71">
        <f t="shared" si="21"/>
      </c>
      <c r="L312" s="58"/>
      <c r="M312" s="59"/>
      <c r="N312" s="60" t="b">
        <f t="shared" si="22"/>
        <v>0</v>
      </c>
      <c r="O312" s="60"/>
      <c r="P312" s="60"/>
      <c r="Q312" s="60"/>
      <c r="R312" s="60" t="b">
        <f t="shared" si="23"/>
        <v>1</v>
      </c>
    </row>
    <row r="313" spans="1:18" ht="12.75" hidden="1">
      <c r="A313" s="59"/>
      <c r="B313" s="53"/>
      <c r="C313" s="54"/>
      <c r="D313" s="54"/>
      <c r="E313" s="233"/>
      <c r="F313" s="233"/>
      <c r="G313" s="256"/>
      <c r="H313" s="256"/>
      <c r="I313" s="56"/>
      <c r="J313" s="248"/>
      <c r="K313" s="71">
        <f t="shared" si="21"/>
      </c>
      <c r="L313" s="58"/>
      <c r="M313" s="59"/>
      <c r="N313" s="60" t="b">
        <f t="shared" si="22"/>
        <v>0</v>
      </c>
      <c r="O313" s="60"/>
      <c r="P313" s="60"/>
      <c r="Q313" s="60"/>
      <c r="R313" s="60" t="b">
        <f t="shared" si="23"/>
        <v>1</v>
      </c>
    </row>
    <row r="314" spans="1:18" ht="12.75" hidden="1">
      <c r="A314" s="59"/>
      <c r="B314" s="53"/>
      <c r="C314" s="54"/>
      <c r="D314" s="54"/>
      <c r="E314" s="233"/>
      <c r="F314" s="233"/>
      <c r="G314" s="256"/>
      <c r="H314" s="256"/>
      <c r="I314" s="56"/>
      <c r="J314" s="248"/>
      <c r="K314" s="71">
        <f t="shared" si="21"/>
      </c>
      <c r="L314" s="58"/>
      <c r="M314" s="59"/>
      <c r="N314" s="60" t="b">
        <f t="shared" si="22"/>
        <v>0</v>
      </c>
      <c r="O314" s="60"/>
      <c r="P314" s="60"/>
      <c r="Q314" s="60"/>
      <c r="R314" s="60" t="b">
        <f t="shared" si="23"/>
        <v>1</v>
      </c>
    </row>
    <row r="315" spans="1:18" ht="12.75" hidden="1">
      <c r="A315" s="59"/>
      <c r="B315" s="53"/>
      <c r="C315" s="54"/>
      <c r="D315" s="54"/>
      <c r="E315" s="233"/>
      <c r="F315" s="233"/>
      <c r="G315" s="256"/>
      <c r="H315" s="256"/>
      <c r="I315" s="56"/>
      <c r="J315" s="248"/>
      <c r="K315" s="71">
        <f t="shared" si="21"/>
      </c>
      <c r="L315" s="58"/>
      <c r="M315" s="59"/>
      <c r="N315" s="60" t="b">
        <f t="shared" si="22"/>
        <v>0</v>
      </c>
      <c r="O315" s="60"/>
      <c r="P315" s="60"/>
      <c r="Q315" s="60"/>
      <c r="R315" s="60" t="b">
        <f t="shared" si="23"/>
        <v>1</v>
      </c>
    </row>
    <row r="316" spans="1:18" ht="12.75" hidden="1">
      <c r="A316" s="59"/>
      <c r="B316" s="53"/>
      <c r="C316" s="54"/>
      <c r="D316" s="54"/>
      <c r="E316" s="233"/>
      <c r="F316" s="233"/>
      <c r="G316" s="256"/>
      <c r="H316" s="256"/>
      <c r="I316" s="56"/>
      <c r="J316" s="248"/>
      <c r="K316" s="71">
        <f t="shared" si="21"/>
      </c>
      <c r="L316" s="58"/>
      <c r="M316" s="59"/>
      <c r="N316" s="60" t="b">
        <f t="shared" si="22"/>
        <v>0</v>
      </c>
      <c r="O316" s="60"/>
      <c r="P316" s="60"/>
      <c r="Q316" s="60"/>
      <c r="R316" s="60" t="b">
        <f t="shared" si="23"/>
        <v>1</v>
      </c>
    </row>
    <row r="317" spans="1:18" ht="12.75" hidden="1">
      <c r="A317" s="59"/>
      <c r="B317" s="53"/>
      <c r="C317" s="54"/>
      <c r="D317" s="54"/>
      <c r="E317" s="233"/>
      <c r="F317" s="233"/>
      <c r="G317" s="256"/>
      <c r="H317" s="256"/>
      <c r="I317" s="56"/>
      <c r="J317" s="248"/>
      <c r="K317" s="71">
        <f t="shared" si="21"/>
      </c>
      <c r="L317" s="58"/>
      <c r="M317" s="59"/>
      <c r="N317" s="60" t="b">
        <f t="shared" si="22"/>
        <v>0</v>
      </c>
      <c r="O317" s="60"/>
      <c r="P317" s="60"/>
      <c r="Q317" s="60"/>
      <c r="R317" s="60" t="b">
        <f t="shared" si="23"/>
        <v>1</v>
      </c>
    </row>
    <row r="318" spans="1:18" ht="12.75" hidden="1">
      <c r="A318" s="59"/>
      <c r="B318" s="53"/>
      <c r="C318" s="54"/>
      <c r="D318" s="54"/>
      <c r="E318" s="233"/>
      <c r="F318" s="233"/>
      <c r="G318" s="256"/>
      <c r="H318" s="256"/>
      <c r="I318" s="56"/>
      <c r="J318" s="248"/>
      <c r="K318" s="71">
        <f t="shared" si="21"/>
      </c>
      <c r="L318" s="58"/>
      <c r="M318" s="59"/>
      <c r="N318" s="60" t="b">
        <f t="shared" si="22"/>
        <v>0</v>
      </c>
      <c r="O318" s="60"/>
      <c r="P318" s="60"/>
      <c r="Q318" s="60"/>
      <c r="R318" s="60" t="b">
        <f t="shared" si="23"/>
        <v>1</v>
      </c>
    </row>
    <row r="319" spans="1:18" ht="12.75" hidden="1">
      <c r="A319" s="59"/>
      <c r="B319" s="53"/>
      <c r="C319" s="54"/>
      <c r="D319" s="54"/>
      <c r="E319" s="233"/>
      <c r="F319" s="233"/>
      <c r="G319" s="256"/>
      <c r="H319" s="256"/>
      <c r="I319" s="56"/>
      <c r="J319" s="248"/>
      <c r="K319" s="71">
        <f t="shared" si="21"/>
      </c>
      <c r="L319" s="58"/>
      <c r="M319" s="59"/>
      <c r="N319" s="60" t="b">
        <f t="shared" si="22"/>
        <v>0</v>
      </c>
      <c r="O319" s="60"/>
      <c r="P319" s="60"/>
      <c r="Q319" s="60"/>
      <c r="R319" s="60" t="b">
        <f t="shared" si="23"/>
        <v>1</v>
      </c>
    </row>
    <row r="320" spans="1:18" ht="12.75" hidden="1">
      <c r="A320" s="59"/>
      <c r="B320" s="53"/>
      <c r="C320" s="54"/>
      <c r="D320" s="54"/>
      <c r="E320" s="233"/>
      <c r="F320" s="233"/>
      <c r="G320" s="256"/>
      <c r="H320" s="256"/>
      <c r="I320" s="56"/>
      <c r="J320" s="248"/>
      <c r="K320" s="71">
        <f t="shared" si="21"/>
      </c>
      <c r="L320" s="58"/>
      <c r="M320" s="59"/>
      <c r="N320" s="60" t="b">
        <f t="shared" si="22"/>
        <v>0</v>
      </c>
      <c r="O320" s="60"/>
      <c r="P320" s="60"/>
      <c r="Q320" s="60"/>
      <c r="R320" s="60" t="b">
        <f t="shared" si="23"/>
        <v>1</v>
      </c>
    </row>
    <row r="321" spans="1:18" ht="12.75" hidden="1">
      <c r="A321" s="59"/>
      <c r="B321" s="53"/>
      <c r="C321" s="54"/>
      <c r="D321" s="54"/>
      <c r="E321" s="233"/>
      <c r="F321" s="233"/>
      <c r="G321" s="256"/>
      <c r="H321" s="256"/>
      <c r="I321" s="56"/>
      <c r="J321" s="248"/>
      <c r="K321" s="71">
        <f t="shared" si="21"/>
      </c>
      <c r="L321" s="58"/>
      <c r="M321" s="59"/>
      <c r="N321" s="60" t="b">
        <f t="shared" si="22"/>
        <v>0</v>
      </c>
      <c r="O321" s="60"/>
      <c r="P321" s="60"/>
      <c r="Q321" s="60"/>
      <c r="R321" s="60" t="b">
        <f t="shared" si="23"/>
        <v>1</v>
      </c>
    </row>
    <row r="322" spans="1:18" ht="12.75" hidden="1">
      <c r="A322" s="59"/>
      <c r="B322" s="53"/>
      <c r="C322" s="54"/>
      <c r="D322" s="54"/>
      <c r="E322" s="233"/>
      <c r="F322" s="233"/>
      <c r="G322" s="256"/>
      <c r="H322" s="256"/>
      <c r="I322" s="56"/>
      <c r="J322" s="248"/>
      <c r="K322" s="71">
        <f t="shared" si="21"/>
      </c>
      <c r="L322" s="58"/>
      <c r="M322" s="59"/>
      <c r="N322" s="60" t="b">
        <f t="shared" si="22"/>
        <v>0</v>
      </c>
      <c r="O322" s="60"/>
      <c r="P322" s="60"/>
      <c r="Q322" s="60"/>
      <c r="R322" s="60" t="b">
        <f t="shared" si="23"/>
        <v>1</v>
      </c>
    </row>
    <row r="323" spans="1:18" ht="12.75" hidden="1">
      <c r="A323" s="59"/>
      <c r="B323" s="53"/>
      <c r="C323" s="54"/>
      <c r="D323" s="54"/>
      <c r="E323" s="233"/>
      <c r="F323" s="233"/>
      <c r="G323" s="256"/>
      <c r="H323" s="256"/>
      <c r="I323" s="56"/>
      <c r="J323" s="248"/>
      <c r="K323" s="71">
        <f>IF(OR(J323&lt;&gt;"",J323&lt;&gt;0),ROUND(((G323+H323)/J323),2),"")</f>
      </c>
      <c r="L323" s="58"/>
      <c r="M323" s="59"/>
      <c r="N323" s="60" t="b">
        <f t="shared" si="22"/>
        <v>0</v>
      </c>
      <c r="O323" s="60"/>
      <c r="P323" s="60"/>
      <c r="Q323" s="60"/>
      <c r="R323" s="60" t="b">
        <f t="shared" si="23"/>
        <v>1</v>
      </c>
    </row>
    <row r="324" spans="1:18" ht="12.75" hidden="1">
      <c r="A324" s="59"/>
      <c r="B324" s="53"/>
      <c r="C324" s="54"/>
      <c r="D324" s="54"/>
      <c r="E324" s="233"/>
      <c r="F324" s="233"/>
      <c r="G324" s="256"/>
      <c r="H324" s="256"/>
      <c r="I324" s="56"/>
      <c r="J324" s="248"/>
      <c r="K324" s="71">
        <f>IF(OR(J324&lt;&gt;"",J324&lt;&gt;0),ROUND(((G324+H324)/J324),2),"")</f>
      </c>
      <c r="L324" s="58"/>
      <c r="M324" s="59"/>
      <c r="N324" s="60" t="b">
        <f t="shared" si="22"/>
        <v>0</v>
      </c>
      <c r="O324" s="60"/>
      <c r="P324" s="60"/>
      <c r="Q324" s="60"/>
      <c r="R324" s="60" t="b">
        <f t="shared" si="23"/>
        <v>1</v>
      </c>
    </row>
    <row r="325" spans="1:18" ht="12.75" hidden="1">
      <c r="A325" s="59"/>
      <c r="B325" s="53"/>
      <c r="C325" s="54"/>
      <c r="D325" s="54"/>
      <c r="E325" s="233"/>
      <c r="F325" s="233"/>
      <c r="G325" s="256"/>
      <c r="H325" s="256"/>
      <c r="I325" s="56"/>
      <c r="J325" s="248"/>
      <c r="K325" s="71">
        <f>IF(OR(J325&lt;&gt;"",J325&lt;&gt;0),ROUND(((G325+H325)/J325),2),"")</f>
      </c>
      <c r="L325" s="58"/>
      <c r="M325" s="59"/>
      <c r="N325" s="60" t="b">
        <f t="shared" si="22"/>
        <v>0</v>
      </c>
      <c r="O325" s="60"/>
      <c r="P325" s="60"/>
      <c r="Q325" s="60"/>
      <c r="R325" s="60" t="b">
        <f t="shared" si="23"/>
        <v>1</v>
      </c>
    </row>
    <row r="326" spans="1:18" ht="12.75" hidden="1">
      <c r="A326" s="59"/>
      <c r="B326" s="53"/>
      <c r="C326" s="54"/>
      <c r="D326" s="54"/>
      <c r="E326" s="233"/>
      <c r="F326" s="233"/>
      <c r="G326" s="256"/>
      <c r="H326" s="256"/>
      <c r="I326" s="56"/>
      <c r="J326" s="248"/>
      <c r="K326" s="71">
        <f>IF(OR(J326&lt;&gt;"",J326&lt;&gt;0),ROUND(((G326+H326)/J326),2),"")</f>
      </c>
      <c r="L326" s="58"/>
      <c r="M326" s="59"/>
      <c r="N326" s="60" t="b">
        <f t="shared" si="22"/>
        <v>0</v>
      </c>
      <c r="O326" s="60"/>
      <c r="P326" s="60"/>
      <c r="Q326" s="60"/>
      <c r="R326" s="60" t="b">
        <f t="shared" si="23"/>
        <v>1</v>
      </c>
    </row>
    <row r="327" spans="1:18" ht="12.75" hidden="1">
      <c r="A327" s="59"/>
      <c r="B327" s="53"/>
      <c r="C327" s="54"/>
      <c r="D327" s="54"/>
      <c r="E327" s="233"/>
      <c r="F327" s="233"/>
      <c r="G327" s="256"/>
      <c r="H327" s="256"/>
      <c r="I327" s="56"/>
      <c r="J327" s="248"/>
      <c r="K327" s="71">
        <f>IF(OR(J327&lt;&gt;"",J327&lt;&gt;0),ROUND(((G327+H327)/J327),2),"")</f>
      </c>
      <c r="L327" s="58"/>
      <c r="M327" s="59"/>
      <c r="N327" s="60" t="b">
        <f t="shared" si="22"/>
        <v>0</v>
      </c>
      <c r="O327" s="60"/>
      <c r="P327" s="60"/>
      <c r="Q327" s="60"/>
      <c r="R327" s="60" t="b">
        <f t="shared" si="23"/>
        <v>1</v>
      </c>
    </row>
    <row r="328" spans="1:18" ht="12.75">
      <c r="A328" s="59"/>
      <c r="B328" s="323" t="s">
        <v>147</v>
      </c>
      <c r="C328" s="324"/>
      <c r="D328" s="324"/>
      <c r="E328" s="324"/>
      <c r="F328" s="324"/>
      <c r="G328" s="324"/>
      <c r="H328" s="324"/>
      <c r="I328" s="324"/>
      <c r="J328" s="325"/>
      <c r="K328" s="75">
        <f>SUM(K259:K327)</f>
        <v>100.16</v>
      </c>
      <c r="L328" s="70"/>
      <c r="M328" s="59"/>
      <c r="N328" s="60"/>
      <c r="O328" s="60"/>
      <c r="P328" s="60"/>
      <c r="Q328" s="60"/>
      <c r="R328" s="60"/>
    </row>
    <row r="329" spans="1:18" ht="12.75" hidden="1">
      <c r="A329" s="59"/>
      <c r="B329" s="365">
        <f>IF(OR(OR(N259:N288),OR(N289:N305),OR(N306:N327)),"INCOMPLETE","")</f>
      </c>
      <c r="C329" s="365"/>
      <c r="D329" s="365"/>
      <c r="E329" s="365"/>
      <c r="F329" s="365"/>
      <c r="G329" s="365"/>
      <c r="H329" s="365"/>
      <c r="I329" s="365"/>
      <c r="J329" s="365"/>
      <c r="K329" s="365"/>
      <c r="L329" s="365"/>
      <c r="M329" s="59"/>
      <c r="N329" s="60"/>
      <c r="O329" s="60"/>
      <c r="P329" s="60"/>
      <c r="Q329" s="60"/>
      <c r="R329" s="60" t="b">
        <f>B329=""</f>
        <v>1</v>
      </c>
    </row>
    <row r="330" spans="1:18" ht="12.75">
      <c r="A330" s="59"/>
      <c r="B330" s="59"/>
      <c r="C330" s="59"/>
      <c r="D330" s="59"/>
      <c r="E330" s="59"/>
      <c r="F330" s="59"/>
      <c r="G330" s="59"/>
      <c r="H330" s="59"/>
      <c r="I330" s="59"/>
      <c r="J330" s="59"/>
      <c r="K330" s="59"/>
      <c r="L330" s="59"/>
      <c r="M330" s="59"/>
      <c r="N330" s="60"/>
      <c r="O330" s="60"/>
      <c r="P330" s="60"/>
      <c r="Q330" s="60"/>
      <c r="R330" s="60"/>
    </row>
  </sheetData>
  <sheetProtection password="BA4C" sheet="1" objects="1" scenarios="1" selectLockedCells="1"/>
  <mergeCells count="30">
    <mergeCell ref="B328:J328"/>
    <mergeCell ref="B329:L329"/>
    <mergeCell ref="B208:L208"/>
    <mergeCell ref="B253:J253"/>
    <mergeCell ref="B254:J254"/>
    <mergeCell ref="B255:L255"/>
    <mergeCell ref="B132:J132"/>
    <mergeCell ref="B133:J133"/>
    <mergeCell ref="B134:L134"/>
    <mergeCell ref="B207:J207"/>
    <mergeCell ref="B13:C13"/>
    <mergeCell ref="D13:L13"/>
    <mergeCell ref="B86:J86"/>
    <mergeCell ref="B87:L87"/>
    <mergeCell ref="B11:C11"/>
    <mergeCell ref="D11:L11"/>
    <mergeCell ref="B12:C12"/>
    <mergeCell ref="D12:L12"/>
    <mergeCell ref="B9:C9"/>
    <mergeCell ref="D9:L9"/>
    <mergeCell ref="B10:C10"/>
    <mergeCell ref="D10:L10"/>
    <mergeCell ref="B7:C7"/>
    <mergeCell ref="D7:L7"/>
    <mergeCell ref="B8:C8"/>
    <mergeCell ref="D8:L8"/>
    <mergeCell ref="B2:K2"/>
    <mergeCell ref="B3:K3"/>
    <mergeCell ref="B4:L4"/>
    <mergeCell ref="B5:L5"/>
  </mergeCells>
  <dataValidations count="2">
    <dataValidation allowBlank="1" showErrorMessage="1" promptTitle="Total costs in euro" prompt="Indicate the total amount for the corresponding month for the expert in euro." sqref="A86:B86 A207:B207 A132:B132 A253:B253 M253 M132 M207 M86 O86:Q86 O253:Q253 O132:Q132 O207:Q207"/>
    <dataValidation allowBlank="1" showErrorMessage="1" sqref="J8:L13 C12:C13 D10:D13 A1:D7 C8:D9 E1:L6 K86:L86 M208:N208 K253:L253 K207:L207 O133:Q206 M87:N87 M1:M85 O208:Q252 O1:Q85 C88:M131 O87:Q131 M133:M206 K132:L133 K254:M254 A254:B330 C330:M330 K259:L328 N1:N86 A87:B131 N88:N207 A8:B85 A208:B252 N209:N330 R1:R330 O254:Q330 C259:J327 A133:B206 C14:L85 C135:L206 M255:M329 C256:L258 C209:M252"/>
  </dataValidations>
  <printOptions/>
  <pageMargins left="0.7874015748031497" right="0.7874015748031497" top="0.7874015748031497" bottom="0.984251968503937" header="0.5118110236220472" footer="0.5118110236220472"/>
  <pageSetup horizontalDpi="600" verticalDpi="600" orientation="landscape" paperSize="9" scale="76" r:id="rId3"/>
  <rowBreaks count="1" manualBreakCount="1">
    <brk id="256" max="11" man="1"/>
  </rowBreaks>
  <legacyDrawing r:id="rId2"/>
</worksheet>
</file>

<file path=xl/worksheets/sheet9.xml><?xml version="1.0" encoding="utf-8"?>
<worksheet xmlns="http://schemas.openxmlformats.org/spreadsheetml/2006/main" xmlns:r="http://schemas.openxmlformats.org/officeDocument/2006/relationships">
  <sheetPr codeName="Tabelle9"/>
  <dimension ref="A1:R41"/>
  <sheetViews>
    <sheetView zoomScale="85" zoomScaleNormal="85" zoomScalePageLayoutView="0" workbookViewId="0" topLeftCell="A1">
      <selection activeCell="D27" sqref="D27"/>
    </sheetView>
  </sheetViews>
  <sheetFormatPr defaultColWidth="0" defaultRowHeight="12.75"/>
  <cols>
    <col min="1" max="1" width="1.7109375" style="219" customWidth="1"/>
    <col min="2" max="2" width="45.00390625" style="219" customWidth="1"/>
    <col min="3" max="3" width="48.8515625" style="219" customWidth="1"/>
    <col min="4" max="4" width="23.421875" style="219" customWidth="1"/>
    <col min="5" max="5" width="2.57421875" style="219" customWidth="1"/>
    <col min="6" max="16384" width="3.28125" style="0" hidden="1" customWidth="1"/>
  </cols>
  <sheetData>
    <row r="1" spans="1:5" ht="9.75" customHeight="1" collapsed="1">
      <c r="A1" s="1"/>
      <c r="B1" s="1"/>
      <c r="C1" s="1"/>
      <c r="D1" s="1"/>
      <c r="E1" s="1"/>
    </row>
    <row r="2" spans="1:5" ht="15" customHeight="1">
      <c r="A2" s="1"/>
      <c r="B2" s="369" t="s">
        <v>175</v>
      </c>
      <c r="C2" s="369"/>
      <c r="D2" s="6"/>
      <c r="E2" s="1"/>
    </row>
    <row r="3" spans="1:5" ht="15" customHeight="1">
      <c r="A3" s="1"/>
      <c r="B3" s="370" t="s">
        <v>176</v>
      </c>
      <c r="C3" s="370"/>
      <c r="D3" s="370"/>
      <c r="E3" s="1"/>
    </row>
    <row r="4" spans="1:5" ht="34.5" customHeight="1">
      <c r="A4" s="1"/>
      <c r="B4" s="370"/>
      <c r="C4" s="370"/>
      <c r="D4" s="370"/>
      <c r="E4" s="1"/>
    </row>
    <row r="5" spans="1:5" ht="15" customHeight="1">
      <c r="A5" s="1"/>
      <c r="B5" s="7" t="s">
        <v>105</v>
      </c>
      <c r="C5" s="8"/>
      <c r="D5" s="8"/>
      <c r="E5" s="4"/>
    </row>
    <row r="6" spans="1:5" ht="15" customHeight="1">
      <c r="A6" s="1"/>
      <c r="B6" s="7" t="s">
        <v>106</v>
      </c>
      <c r="C6" s="371" t="str">
        <f>'Cover Page'!$D$6</f>
        <v>082_PR2_08_0117</v>
      </c>
      <c r="D6" s="371"/>
      <c r="E6" s="2"/>
    </row>
    <row r="7" spans="1:5" ht="15" customHeight="1">
      <c r="A7" s="1"/>
      <c r="B7" s="7" t="s">
        <v>107</v>
      </c>
      <c r="C7" s="371" t="str">
        <f>'Cover Page'!$D$8</f>
        <v>ESPON SKH</v>
      </c>
      <c r="D7" s="371"/>
      <c r="E7" s="2"/>
    </row>
    <row r="8" spans="1:5" ht="15" customHeight="1">
      <c r="A8" s="1"/>
      <c r="B8" s="7" t="s">
        <v>108</v>
      </c>
      <c r="C8" s="371" t="str">
        <f>'Cover Page'!$D$10</f>
        <v>025/2009</v>
      </c>
      <c r="D8" s="371"/>
      <c r="E8" s="2"/>
    </row>
    <row r="9" spans="1:18" ht="15" customHeight="1">
      <c r="A9" s="1"/>
      <c r="B9" s="7" t="s">
        <v>109</v>
      </c>
      <c r="C9" s="371" t="str">
        <f>'Cover Page'!$D$12</f>
        <v>NSPR</v>
      </c>
      <c r="D9" s="371"/>
      <c r="E9" s="2"/>
      <c r="R9" t="s">
        <v>102</v>
      </c>
    </row>
    <row r="10" spans="1:5" ht="15" customHeight="1">
      <c r="A10" s="1"/>
      <c r="B10" s="7" t="s">
        <v>110</v>
      </c>
      <c r="C10" s="45" t="str">
        <f>'Cover Page'!$D$14</f>
        <v>Leadpartner</v>
      </c>
      <c r="D10" s="45"/>
      <c r="E10" s="2"/>
    </row>
    <row r="11" spans="1:5" ht="15" customHeight="1">
      <c r="A11" s="1"/>
      <c r="B11" s="7" t="s">
        <v>64</v>
      </c>
      <c r="C11" s="45">
        <f>'Cover Page'!$D$16</f>
        <v>2</v>
      </c>
      <c r="D11" s="45"/>
      <c r="E11" s="2"/>
    </row>
    <row r="12" spans="1:5" ht="15" customHeight="1">
      <c r="A12" s="1"/>
      <c r="B12" s="7" t="s">
        <v>112</v>
      </c>
      <c r="C12" s="371" t="str">
        <f>"from  "&amp;'Cover Page'!$D$18&amp;"  to  "&amp;'Cover Page'!$F$18</f>
        <v>from  08/12/2008  to  30/06/2009</v>
      </c>
      <c r="D12" s="371"/>
      <c r="E12" s="2"/>
    </row>
    <row r="13" spans="1:5" ht="15" customHeight="1">
      <c r="A13" s="1"/>
      <c r="B13" s="3"/>
      <c r="C13" s="3"/>
      <c r="D13" s="6"/>
      <c r="E13" s="1"/>
    </row>
    <row r="14" spans="1:5" ht="15" customHeight="1">
      <c r="A14" s="1"/>
      <c r="B14" s="7" t="s">
        <v>177</v>
      </c>
      <c r="C14" s="7"/>
      <c r="D14" s="8" t="s">
        <v>178</v>
      </c>
      <c r="E14" s="1"/>
    </row>
    <row r="15" spans="1:6" ht="15" customHeight="1">
      <c r="A15" s="1"/>
      <c r="B15" s="373" t="s">
        <v>179</v>
      </c>
      <c r="C15" s="373"/>
      <c r="D15" s="229" t="s">
        <v>266</v>
      </c>
      <c r="E15" s="1"/>
      <c r="F15" t="b">
        <f>OR(D15="",D15="no")</f>
        <v>0</v>
      </c>
    </row>
    <row r="16" spans="1:6" ht="15" customHeight="1">
      <c r="A16" s="1"/>
      <c r="B16" s="372" t="s">
        <v>180</v>
      </c>
      <c r="C16" s="372"/>
      <c r="D16" s="229" t="s">
        <v>266</v>
      </c>
      <c r="E16" s="1"/>
      <c r="F16" t="b">
        <f>OR(D16="",D16="no")</f>
        <v>0</v>
      </c>
    </row>
    <row r="17" spans="1:6" ht="15" customHeight="1">
      <c r="A17" s="1"/>
      <c r="B17" s="372" t="s">
        <v>181</v>
      </c>
      <c r="C17" s="372"/>
      <c r="D17" s="229" t="s">
        <v>266</v>
      </c>
      <c r="E17" s="1"/>
      <c r="F17" t="b">
        <f>OR(D17="",D17="no")</f>
        <v>0</v>
      </c>
    </row>
    <row r="18" spans="1:6" ht="15" customHeight="1">
      <c r="A18" s="1"/>
      <c r="B18" s="372" t="s">
        <v>182</v>
      </c>
      <c r="C18" s="372"/>
      <c r="D18" s="229" t="s">
        <v>266</v>
      </c>
      <c r="E18" s="1"/>
      <c r="F18" t="b">
        <f>OR(D18="",D18="no")</f>
        <v>0</v>
      </c>
    </row>
    <row r="19" spans="1:6" ht="15" customHeight="1">
      <c r="A19" s="1"/>
      <c r="B19" s="372" t="s">
        <v>183</v>
      </c>
      <c r="C19" s="372"/>
      <c r="D19" s="229" t="s">
        <v>266</v>
      </c>
      <c r="E19" s="1"/>
      <c r="F19" t="b">
        <f>OR(D19="",D19="no")</f>
        <v>0</v>
      </c>
    </row>
    <row r="20" spans="1:5" ht="15" customHeight="1">
      <c r="A20" s="1"/>
      <c r="B20" s="374" t="s">
        <v>184</v>
      </c>
      <c r="C20" s="375"/>
      <c r="D20" s="229" t="s">
        <v>266</v>
      </c>
      <c r="E20" s="1"/>
    </row>
    <row r="21" spans="1:6" ht="15" customHeight="1">
      <c r="A21" s="1"/>
      <c r="B21" s="372" t="s">
        <v>50</v>
      </c>
      <c r="C21" s="372"/>
      <c r="D21" s="229" t="s">
        <v>266</v>
      </c>
      <c r="E21" s="1"/>
      <c r="F21" t="b">
        <f aca="true" t="shared" si="0" ref="F21:F27">OR(D21="",D21="no")</f>
        <v>0</v>
      </c>
    </row>
    <row r="22" spans="1:6" ht="15" customHeight="1">
      <c r="A22" s="1"/>
      <c r="B22" s="372" t="s">
        <v>51</v>
      </c>
      <c r="C22" s="372"/>
      <c r="D22" s="229" t="s">
        <v>266</v>
      </c>
      <c r="E22" s="1"/>
      <c r="F22" t="b">
        <f t="shared" si="0"/>
        <v>0</v>
      </c>
    </row>
    <row r="23" spans="1:6" ht="15" customHeight="1">
      <c r="A23" s="1"/>
      <c r="B23" s="372" t="s">
        <v>52</v>
      </c>
      <c r="C23" s="372"/>
      <c r="D23" s="229" t="s">
        <v>266</v>
      </c>
      <c r="E23" s="1"/>
      <c r="F23" t="b">
        <f t="shared" si="0"/>
        <v>0</v>
      </c>
    </row>
    <row r="24" spans="1:6" ht="15" customHeight="1">
      <c r="A24" s="1"/>
      <c r="B24" s="372" t="s">
        <v>53</v>
      </c>
      <c r="C24" s="372"/>
      <c r="D24" s="229" t="s">
        <v>266</v>
      </c>
      <c r="E24" s="1"/>
      <c r="F24" t="b">
        <f t="shared" si="0"/>
        <v>0</v>
      </c>
    </row>
    <row r="25" spans="1:6" ht="15" customHeight="1">
      <c r="A25" s="1"/>
      <c r="B25" s="372" t="s">
        <v>54</v>
      </c>
      <c r="C25" s="372"/>
      <c r="D25" s="229" t="s">
        <v>266</v>
      </c>
      <c r="E25" s="1"/>
      <c r="F25" t="b">
        <f t="shared" si="0"/>
        <v>0</v>
      </c>
    </row>
    <row r="26" spans="1:6" ht="15" customHeight="1">
      <c r="A26" s="1"/>
      <c r="B26" s="374" t="s">
        <v>55</v>
      </c>
      <c r="C26" s="375"/>
      <c r="D26" s="229" t="s">
        <v>266</v>
      </c>
      <c r="E26" s="1"/>
      <c r="F26" t="b">
        <f t="shared" si="0"/>
        <v>0</v>
      </c>
    </row>
    <row r="27" spans="1:6" ht="15" customHeight="1">
      <c r="A27" s="1"/>
      <c r="B27" s="372" t="s">
        <v>56</v>
      </c>
      <c r="C27" s="372"/>
      <c r="D27" s="229" t="s">
        <v>266</v>
      </c>
      <c r="E27" s="1"/>
      <c r="F27" t="b">
        <f t="shared" si="0"/>
        <v>0</v>
      </c>
    </row>
    <row r="28" spans="1:18" ht="15" customHeight="1">
      <c r="A28" s="1"/>
      <c r="B28" s="377">
        <f>IF(OR(F15:F27),"INCOMPLETE","")</f>
      </c>
      <c r="C28" s="377"/>
      <c r="D28" s="377"/>
      <c r="E28" s="1"/>
      <c r="R28" t="b">
        <f>B28=""</f>
        <v>1</v>
      </c>
    </row>
    <row r="29" spans="1:5" ht="9.75" customHeight="1">
      <c r="A29" s="1"/>
      <c r="B29" s="9"/>
      <c r="C29" s="9"/>
      <c r="D29" s="9"/>
      <c r="E29" s="1"/>
    </row>
    <row r="30" spans="1:5" ht="12.75">
      <c r="A30" s="1"/>
      <c r="B30" s="9"/>
      <c r="C30" s="9"/>
      <c r="D30" s="9"/>
      <c r="E30" s="1"/>
    </row>
    <row r="31" spans="1:5" ht="12.75">
      <c r="A31" s="1"/>
      <c r="B31" s="378" t="s">
        <v>185</v>
      </c>
      <c r="C31" s="378"/>
      <c r="D31" s="378"/>
      <c r="E31" s="378"/>
    </row>
    <row r="32" spans="1:5" ht="12.75">
      <c r="A32" s="1"/>
      <c r="B32" s="378" t="s">
        <v>186</v>
      </c>
      <c r="C32" s="378"/>
      <c r="D32" s="378"/>
      <c r="E32" s="5"/>
    </row>
    <row r="33" spans="1:5" ht="12.75">
      <c r="A33" s="1"/>
      <c r="B33" s="11"/>
      <c r="C33" s="11"/>
      <c r="D33" s="11"/>
      <c r="E33" s="11"/>
    </row>
    <row r="34" spans="1:5" ht="12.75">
      <c r="A34" s="1"/>
      <c r="B34" s="6" t="s">
        <v>187</v>
      </c>
      <c r="C34" s="279"/>
      <c r="D34" s="279"/>
      <c r="E34" s="6"/>
    </row>
    <row r="35" spans="1:5" s="42" customFormat="1" ht="6">
      <c r="A35" s="39"/>
      <c r="B35" s="40"/>
      <c r="C35" s="40"/>
      <c r="D35" s="41"/>
      <c r="E35" s="41"/>
    </row>
    <row r="36" spans="1:5" ht="12.75">
      <c r="A36" s="1"/>
      <c r="B36" s="6" t="s">
        <v>188</v>
      </c>
      <c r="C36" s="279"/>
      <c r="D36" s="279"/>
      <c r="E36" s="6"/>
    </row>
    <row r="37" spans="1:5" s="42" customFormat="1" ht="6">
      <c r="A37" s="39"/>
      <c r="B37" s="40"/>
      <c r="C37" s="40"/>
      <c r="D37" s="41"/>
      <c r="E37" s="41"/>
    </row>
    <row r="38" spans="1:5" ht="12.75">
      <c r="A38" s="1"/>
      <c r="B38" s="10" t="s">
        <v>95</v>
      </c>
      <c r="C38" s="279"/>
      <c r="D38" s="279"/>
      <c r="E38" s="6"/>
    </row>
    <row r="39" spans="1:5" s="42" customFormat="1" ht="6">
      <c r="A39" s="39"/>
      <c r="B39" s="43"/>
      <c r="C39" s="40"/>
      <c r="D39" s="40"/>
      <c r="E39" s="40"/>
    </row>
    <row r="40" spans="1:5" ht="12.75">
      <c r="A40" s="1"/>
      <c r="B40" s="37" t="s">
        <v>189</v>
      </c>
      <c r="C40" s="376"/>
      <c r="D40" s="376"/>
      <c r="E40" s="6"/>
    </row>
    <row r="41" spans="1:5" ht="12.75">
      <c r="A41" s="1"/>
      <c r="B41" s="10"/>
      <c r="C41" s="10"/>
      <c r="D41" s="10"/>
      <c r="E41" s="10"/>
    </row>
  </sheetData>
  <sheetProtection password="BA4C" sheet="1" objects="1" scenarios="1" selectLockedCells="1"/>
  <mergeCells count="27">
    <mergeCell ref="C36:D36"/>
    <mergeCell ref="C38:D38"/>
    <mergeCell ref="C40:D40"/>
    <mergeCell ref="B28:D28"/>
    <mergeCell ref="B31:E31"/>
    <mergeCell ref="B32:D32"/>
    <mergeCell ref="C34:D34"/>
    <mergeCell ref="B24:C24"/>
    <mergeCell ref="B25:C25"/>
    <mergeCell ref="B26:C26"/>
    <mergeCell ref="B27:C27"/>
    <mergeCell ref="B20:C20"/>
    <mergeCell ref="B21:C21"/>
    <mergeCell ref="B22:C22"/>
    <mergeCell ref="B23:C23"/>
    <mergeCell ref="B18:C18"/>
    <mergeCell ref="B19:C19"/>
    <mergeCell ref="C8:D8"/>
    <mergeCell ref="C9:D9"/>
    <mergeCell ref="C12:D12"/>
    <mergeCell ref="B15:C15"/>
    <mergeCell ref="B2:C2"/>
    <mergeCell ref="B3:D4"/>
    <mergeCell ref="C6:D6"/>
    <mergeCell ref="C7:D7"/>
    <mergeCell ref="B16:C16"/>
    <mergeCell ref="B17:C17"/>
  </mergeCells>
  <dataValidations count="3">
    <dataValidation allowBlank="1" showErrorMessage="1" promptTitle="Description of expenditure" prompt="Please, briefly describe the item." sqref="B5:E5"/>
    <dataValidation allowBlank="1" showErrorMessage="1" sqref="C6:C12 B6 B8 B10:B12"/>
    <dataValidation type="list" allowBlank="1" showInputMessage="1" showErrorMessage="1" sqref="D15:D27">
      <formula1>"Yes,No"</formula1>
    </dataValidation>
  </dataValidations>
  <printOptions horizontalCentered="1" verticalCentered="1"/>
  <pageMargins left="0.7874015748031497" right="0.7874015748031497" top="1.1811023622047245" bottom="0.984251968503937" header="0.3937007874015748" footer="0.5118110236220472"/>
  <pageSetup horizontalDpi="600" verticalDpi="600" orientation="portrait" paperSize="9" scale="67" r:id="rId1"/>
  <headerFooter alignWithMargins="0">
    <oddHeader>&amp;L&amp;G&amp;R&amp;G</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Jozsef SZARKA</dc:creator>
  <cp:keywords/>
  <dc:description/>
  <cp:lastModifiedBy>szarka</cp:lastModifiedBy>
  <cp:lastPrinted>2009-10-06T12:00:04Z</cp:lastPrinted>
  <dcterms:created xsi:type="dcterms:W3CDTF">2009-07-20T11:35:22Z</dcterms:created>
  <dcterms:modified xsi:type="dcterms:W3CDTF">2010-09-23T13:35:27Z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